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ame\OneDrive\Desktop\tricia\agrra\HRI\2024\"/>
    </mc:Choice>
  </mc:AlternateContent>
  <xr:revisionPtr revIDLastSave="0" documentId="8_{71A81DEE-1221-4FDD-A6DB-E10E1F0DA4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rveys" sheetId="1" r:id="rId1"/>
    <sheet name="Subreg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7" i="1" l="1"/>
  <c r="R118" i="1"/>
  <c r="R310" i="1"/>
  <c r="O310" i="1"/>
  <c r="O309" i="1"/>
  <c r="P310" i="1"/>
  <c r="P309" i="1"/>
  <c r="P308" i="1"/>
  <c r="Q310" i="1"/>
  <c r="Q308" i="1"/>
  <c r="Q309" i="1"/>
  <c r="R309" i="1"/>
  <c r="P257" i="1"/>
  <c r="O257" i="1"/>
  <c r="V256" i="1"/>
  <c r="U256" i="1"/>
  <c r="T256" i="1"/>
  <c r="S256" i="1"/>
  <c r="W256" i="1" s="1"/>
  <c r="X256" i="1" s="1"/>
  <c r="V255" i="1"/>
  <c r="U255" i="1"/>
  <c r="T255" i="1"/>
  <c r="S255" i="1"/>
  <c r="V254" i="1"/>
  <c r="U254" i="1"/>
  <c r="T254" i="1"/>
  <c r="S254" i="1"/>
  <c r="W254" i="1" s="1"/>
  <c r="X254" i="1" s="1"/>
  <c r="V253" i="1"/>
  <c r="U253" i="1"/>
  <c r="T253" i="1"/>
  <c r="W253" i="1" s="1"/>
  <c r="X253" i="1" s="1"/>
  <c r="S253" i="1"/>
  <c r="V252" i="1"/>
  <c r="U252" i="1"/>
  <c r="T252" i="1"/>
  <c r="W252" i="1" s="1"/>
  <c r="X252" i="1" s="1"/>
  <c r="S252" i="1"/>
  <c r="R257" i="1"/>
  <c r="Q257" i="1"/>
  <c r="W255" i="1" l="1"/>
  <c r="X255" i="1" s="1"/>
  <c r="U310" i="1"/>
  <c r="T310" i="1"/>
  <c r="F26" i="2"/>
  <c r="J26" i="2" s="1"/>
  <c r="D24" i="2"/>
  <c r="H24" i="2" s="1"/>
  <c r="V309" i="1"/>
  <c r="S309" i="1"/>
  <c r="E19" i="2"/>
  <c r="I19" i="2" s="1"/>
  <c r="T308" i="1"/>
  <c r="R308" i="1"/>
  <c r="O308" i="1"/>
  <c r="C19" i="2" s="1"/>
  <c r="G19" i="2" s="1"/>
  <c r="U307" i="1"/>
  <c r="T307" i="1"/>
  <c r="V307" i="1"/>
  <c r="S307" i="1"/>
  <c r="W307" i="1" s="1"/>
  <c r="U306" i="1"/>
  <c r="T306" i="1"/>
  <c r="V306" i="1"/>
  <c r="S306" i="1"/>
  <c r="U305" i="1"/>
  <c r="T305" i="1"/>
  <c r="V305" i="1"/>
  <c r="S305" i="1"/>
  <c r="W305" i="1" s="1"/>
  <c r="U304" i="1"/>
  <c r="T304" i="1"/>
  <c r="V304" i="1"/>
  <c r="S304" i="1"/>
  <c r="U303" i="1"/>
  <c r="T303" i="1"/>
  <c r="V303" i="1"/>
  <c r="S303" i="1"/>
  <c r="W303" i="1" s="1"/>
  <c r="U302" i="1"/>
  <c r="T302" i="1"/>
  <c r="V302" i="1"/>
  <c r="S302" i="1"/>
  <c r="U301" i="1"/>
  <c r="T301" i="1"/>
  <c r="V301" i="1"/>
  <c r="S301" i="1"/>
  <c r="W301" i="1" s="1"/>
  <c r="U300" i="1"/>
  <c r="T300" i="1"/>
  <c r="V300" i="1"/>
  <c r="S300" i="1"/>
  <c r="U299" i="1"/>
  <c r="T299" i="1"/>
  <c r="V299" i="1"/>
  <c r="S299" i="1"/>
  <c r="W299" i="1" s="1"/>
  <c r="U298" i="1"/>
  <c r="T298" i="1"/>
  <c r="V298" i="1"/>
  <c r="S298" i="1"/>
  <c r="U297" i="1"/>
  <c r="T297" i="1"/>
  <c r="V297" i="1"/>
  <c r="S297" i="1"/>
  <c r="W297" i="1" s="1"/>
  <c r="Q296" i="1"/>
  <c r="U296" i="1" s="1"/>
  <c r="P296" i="1"/>
  <c r="T296" i="1" s="1"/>
  <c r="R296" i="1"/>
  <c r="F18" i="2" s="1"/>
  <c r="J18" i="2" s="1"/>
  <c r="O296" i="1"/>
  <c r="U295" i="1"/>
  <c r="T295" i="1"/>
  <c r="V295" i="1"/>
  <c r="S295" i="1"/>
  <c r="W295" i="1" s="1"/>
  <c r="U294" i="1"/>
  <c r="T294" i="1"/>
  <c r="V294" i="1"/>
  <c r="S294" i="1"/>
  <c r="U293" i="1"/>
  <c r="T293" i="1"/>
  <c r="V293" i="1"/>
  <c r="S293" i="1"/>
  <c r="U292" i="1"/>
  <c r="T292" i="1"/>
  <c r="V292" i="1"/>
  <c r="S292" i="1"/>
  <c r="U291" i="1"/>
  <c r="T291" i="1"/>
  <c r="V291" i="1"/>
  <c r="S291" i="1"/>
  <c r="W291" i="1" s="1"/>
  <c r="U290" i="1"/>
  <c r="T290" i="1"/>
  <c r="V290" i="1"/>
  <c r="S290" i="1"/>
  <c r="U289" i="1"/>
  <c r="T289" i="1"/>
  <c r="V289" i="1"/>
  <c r="S289" i="1"/>
  <c r="W289" i="1" s="1"/>
  <c r="U288" i="1"/>
  <c r="T288" i="1"/>
  <c r="V288" i="1"/>
  <c r="S288" i="1"/>
  <c r="U287" i="1"/>
  <c r="T287" i="1"/>
  <c r="V287" i="1"/>
  <c r="S287" i="1"/>
  <c r="W287" i="1" s="1"/>
  <c r="U286" i="1"/>
  <c r="T286" i="1"/>
  <c r="V286" i="1"/>
  <c r="S286" i="1"/>
  <c r="U285" i="1"/>
  <c r="T285" i="1"/>
  <c r="V285" i="1"/>
  <c r="S285" i="1"/>
  <c r="W285" i="1" s="1"/>
  <c r="U284" i="1"/>
  <c r="T284" i="1"/>
  <c r="V284" i="1"/>
  <c r="S284" i="1"/>
  <c r="U283" i="1"/>
  <c r="T283" i="1"/>
  <c r="V283" i="1"/>
  <c r="S283" i="1"/>
  <c r="W283" i="1" s="1"/>
  <c r="U282" i="1"/>
  <c r="T282" i="1"/>
  <c r="V282" i="1"/>
  <c r="S282" i="1"/>
  <c r="U281" i="1"/>
  <c r="T281" i="1"/>
  <c r="V281" i="1"/>
  <c r="S281" i="1"/>
  <c r="W281" i="1" s="1"/>
  <c r="U280" i="1"/>
  <c r="T280" i="1"/>
  <c r="V280" i="1"/>
  <c r="S280" i="1"/>
  <c r="U279" i="1"/>
  <c r="T279" i="1"/>
  <c r="V279" i="1"/>
  <c r="S279" i="1"/>
  <c r="W279" i="1" s="1"/>
  <c r="U278" i="1"/>
  <c r="T278" i="1"/>
  <c r="V278" i="1"/>
  <c r="S278" i="1"/>
  <c r="U277" i="1"/>
  <c r="T277" i="1"/>
  <c r="V277" i="1"/>
  <c r="S277" i="1"/>
  <c r="W277" i="1" s="1"/>
  <c r="U276" i="1"/>
  <c r="T276" i="1"/>
  <c r="V276" i="1"/>
  <c r="S276" i="1"/>
  <c r="U275" i="1"/>
  <c r="T275" i="1"/>
  <c r="V275" i="1"/>
  <c r="S275" i="1"/>
  <c r="W275" i="1" s="1"/>
  <c r="U274" i="1"/>
  <c r="T274" i="1"/>
  <c r="V274" i="1"/>
  <c r="S274" i="1"/>
  <c r="U273" i="1"/>
  <c r="T273" i="1"/>
  <c r="V273" i="1"/>
  <c r="S273" i="1"/>
  <c r="W273" i="1" s="1"/>
  <c r="U272" i="1"/>
  <c r="T272" i="1"/>
  <c r="V272" i="1"/>
  <c r="S272" i="1"/>
  <c r="U271" i="1"/>
  <c r="T271" i="1"/>
  <c r="V271" i="1"/>
  <c r="S271" i="1"/>
  <c r="W271" i="1" s="1"/>
  <c r="Q270" i="1"/>
  <c r="E17" i="2" s="1"/>
  <c r="I17" i="2" s="1"/>
  <c r="P270" i="1"/>
  <c r="D17" i="2" s="1"/>
  <c r="H17" i="2" s="1"/>
  <c r="R270" i="1"/>
  <c r="F17" i="2" s="1"/>
  <c r="J17" i="2" s="1"/>
  <c r="O270" i="1"/>
  <c r="C17" i="2" s="1"/>
  <c r="G17" i="2" s="1"/>
  <c r="U269" i="1"/>
  <c r="T269" i="1"/>
  <c r="V269" i="1"/>
  <c r="S269" i="1"/>
  <c r="W269" i="1" s="1"/>
  <c r="U268" i="1"/>
  <c r="T268" i="1"/>
  <c r="V268" i="1"/>
  <c r="S268" i="1"/>
  <c r="U267" i="1"/>
  <c r="T267" i="1"/>
  <c r="V267" i="1"/>
  <c r="S267" i="1"/>
  <c r="U266" i="1"/>
  <c r="T266" i="1"/>
  <c r="V266" i="1"/>
  <c r="S266" i="1"/>
  <c r="U265" i="1"/>
  <c r="T265" i="1"/>
  <c r="V265" i="1"/>
  <c r="S265" i="1"/>
  <c r="W265" i="1" s="1"/>
  <c r="U264" i="1"/>
  <c r="T264" i="1"/>
  <c r="V264" i="1"/>
  <c r="S264" i="1"/>
  <c r="U263" i="1"/>
  <c r="T263" i="1"/>
  <c r="V263" i="1"/>
  <c r="S263" i="1"/>
  <c r="W263" i="1" s="1"/>
  <c r="U262" i="1"/>
  <c r="T262" i="1"/>
  <c r="V262" i="1"/>
  <c r="S262" i="1"/>
  <c r="U261" i="1"/>
  <c r="T261" i="1"/>
  <c r="V261" i="1"/>
  <c r="S261" i="1"/>
  <c r="W261" i="1" s="1"/>
  <c r="U260" i="1"/>
  <c r="T260" i="1"/>
  <c r="V260" i="1"/>
  <c r="S260" i="1"/>
  <c r="U259" i="1"/>
  <c r="T259" i="1"/>
  <c r="V259" i="1"/>
  <c r="S259" i="1"/>
  <c r="W259" i="1" s="1"/>
  <c r="U258" i="1"/>
  <c r="T258" i="1"/>
  <c r="V258" i="1"/>
  <c r="S258" i="1"/>
  <c r="U257" i="1"/>
  <c r="V257" i="1"/>
  <c r="S257" i="1"/>
  <c r="E16" i="2"/>
  <c r="I16" i="2" s="1"/>
  <c r="F16" i="2"/>
  <c r="J16" i="2" s="1"/>
  <c r="C16" i="2"/>
  <c r="G16" i="2" s="1"/>
  <c r="U251" i="1"/>
  <c r="T251" i="1"/>
  <c r="V251" i="1"/>
  <c r="S251" i="1"/>
  <c r="W251" i="1" s="1"/>
  <c r="U250" i="1"/>
  <c r="T250" i="1"/>
  <c r="V250" i="1"/>
  <c r="S250" i="1"/>
  <c r="U249" i="1"/>
  <c r="T249" i="1"/>
  <c r="V249" i="1"/>
  <c r="S249" i="1"/>
  <c r="W249" i="1" s="1"/>
  <c r="U248" i="1"/>
  <c r="T248" i="1"/>
  <c r="V248" i="1"/>
  <c r="S248" i="1"/>
  <c r="U247" i="1"/>
  <c r="T247" i="1"/>
  <c r="V247" i="1"/>
  <c r="S247" i="1"/>
  <c r="W247" i="1" s="1"/>
  <c r="U246" i="1"/>
  <c r="T246" i="1"/>
  <c r="V246" i="1"/>
  <c r="S246" i="1"/>
  <c r="U245" i="1"/>
  <c r="T245" i="1"/>
  <c r="V245" i="1"/>
  <c r="S245" i="1"/>
  <c r="W245" i="1" s="1"/>
  <c r="U244" i="1"/>
  <c r="T244" i="1"/>
  <c r="V244" i="1"/>
  <c r="S244" i="1"/>
  <c r="U243" i="1"/>
  <c r="T243" i="1"/>
  <c r="V243" i="1"/>
  <c r="S243" i="1"/>
  <c r="W243" i="1" s="1"/>
  <c r="U242" i="1"/>
  <c r="T242" i="1"/>
  <c r="V242" i="1"/>
  <c r="S242" i="1"/>
  <c r="U241" i="1"/>
  <c r="T241" i="1"/>
  <c r="V241" i="1"/>
  <c r="S241" i="1"/>
  <c r="W241" i="1" s="1"/>
  <c r="Q240" i="1"/>
  <c r="E15" i="2" s="1"/>
  <c r="I15" i="2" s="1"/>
  <c r="P240" i="1"/>
  <c r="D15" i="2" s="1"/>
  <c r="H15" i="2" s="1"/>
  <c r="R240" i="1"/>
  <c r="F15" i="2" s="1"/>
  <c r="J15" i="2" s="1"/>
  <c r="O240" i="1"/>
  <c r="S240" i="1" s="1"/>
  <c r="U239" i="1"/>
  <c r="T239" i="1"/>
  <c r="V239" i="1"/>
  <c r="S239" i="1"/>
  <c r="W239" i="1" s="1"/>
  <c r="U238" i="1"/>
  <c r="T238" i="1"/>
  <c r="V238" i="1"/>
  <c r="S238" i="1"/>
  <c r="U237" i="1"/>
  <c r="T237" i="1"/>
  <c r="V237" i="1"/>
  <c r="S237" i="1"/>
  <c r="W237" i="1" s="1"/>
  <c r="U236" i="1"/>
  <c r="T236" i="1"/>
  <c r="V236" i="1"/>
  <c r="S236" i="1"/>
  <c r="U235" i="1"/>
  <c r="T235" i="1"/>
  <c r="V235" i="1"/>
  <c r="S235" i="1"/>
  <c r="W235" i="1" s="1"/>
  <c r="U234" i="1"/>
  <c r="T234" i="1"/>
  <c r="V234" i="1"/>
  <c r="S234" i="1"/>
  <c r="Q233" i="1"/>
  <c r="E23" i="2" s="1"/>
  <c r="I23" i="2" s="1"/>
  <c r="P233" i="1"/>
  <c r="D23" i="2" s="1"/>
  <c r="H23" i="2" s="1"/>
  <c r="R233" i="1"/>
  <c r="F23" i="2" s="1"/>
  <c r="J23" i="2" s="1"/>
  <c r="O233" i="1"/>
  <c r="C23" i="2" s="1"/>
  <c r="G23" i="2" s="1"/>
  <c r="K23" i="2" s="1"/>
  <c r="Q232" i="1"/>
  <c r="E14" i="2" s="1"/>
  <c r="I14" i="2" s="1"/>
  <c r="P232" i="1"/>
  <c r="T232" i="1" s="1"/>
  <c r="R232" i="1"/>
  <c r="F14" i="2" s="1"/>
  <c r="J14" i="2" s="1"/>
  <c r="O232" i="1"/>
  <c r="C14" i="2" s="1"/>
  <c r="G14" i="2" s="1"/>
  <c r="U231" i="1"/>
  <c r="T231" i="1"/>
  <c r="V231" i="1"/>
  <c r="S231" i="1"/>
  <c r="W231" i="1" s="1"/>
  <c r="U230" i="1"/>
  <c r="T230" i="1"/>
  <c r="V230" i="1"/>
  <c r="S230" i="1"/>
  <c r="U229" i="1"/>
  <c r="T229" i="1"/>
  <c r="V229" i="1"/>
  <c r="S229" i="1"/>
  <c r="W229" i="1" s="1"/>
  <c r="U228" i="1"/>
  <c r="T228" i="1"/>
  <c r="V228" i="1"/>
  <c r="S228" i="1"/>
  <c r="U227" i="1"/>
  <c r="T227" i="1"/>
  <c r="V227" i="1"/>
  <c r="S227" i="1"/>
  <c r="W227" i="1" s="1"/>
  <c r="U226" i="1"/>
  <c r="T226" i="1"/>
  <c r="V226" i="1"/>
  <c r="S226" i="1"/>
  <c r="U225" i="1"/>
  <c r="T225" i="1"/>
  <c r="V225" i="1"/>
  <c r="S225" i="1"/>
  <c r="W225" i="1" s="1"/>
  <c r="U224" i="1"/>
  <c r="T224" i="1"/>
  <c r="V224" i="1"/>
  <c r="S224" i="1"/>
  <c r="U223" i="1"/>
  <c r="T223" i="1"/>
  <c r="V223" i="1"/>
  <c r="S223" i="1"/>
  <c r="W223" i="1" s="1"/>
  <c r="U222" i="1"/>
  <c r="T222" i="1"/>
  <c r="V222" i="1"/>
  <c r="S222" i="1"/>
  <c r="U221" i="1"/>
  <c r="T221" i="1"/>
  <c r="V221" i="1"/>
  <c r="S221" i="1"/>
  <c r="W221" i="1" s="1"/>
  <c r="U220" i="1"/>
  <c r="T220" i="1"/>
  <c r="V220" i="1"/>
  <c r="S220" i="1"/>
  <c r="U219" i="1"/>
  <c r="T219" i="1"/>
  <c r="V219" i="1"/>
  <c r="S219" i="1"/>
  <c r="W219" i="1" s="1"/>
  <c r="U218" i="1"/>
  <c r="T218" i="1"/>
  <c r="V218" i="1"/>
  <c r="S218" i="1"/>
  <c r="U217" i="1"/>
  <c r="T217" i="1"/>
  <c r="V217" i="1"/>
  <c r="S217" i="1"/>
  <c r="W217" i="1" s="1"/>
  <c r="U216" i="1"/>
  <c r="T216" i="1"/>
  <c r="V216" i="1"/>
  <c r="S216" i="1"/>
  <c r="U215" i="1"/>
  <c r="T215" i="1"/>
  <c r="V215" i="1"/>
  <c r="S215" i="1"/>
  <c r="W215" i="1" s="1"/>
  <c r="U214" i="1"/>
  <c r="T214" i="1"/>
  <c r="V214" i="1"/>
  <c r="S214" i="1"/>
  <c r="U213" i="1"/>
  <c r="T213" i="1"/>
  <c r="V213" i="1"/>
  <c r="S213" i="1"/>
  <c r="W213" i="1" s="1"/>
  <c r="U212" i="1"/>
  <c r="T212" i="1"/>
  <c r="V212" i="1"/>
  <c r="S212" i="1"/>
  <c r="U211" i="1"/>
  <c r="T211" i="1"/>
  <c r="V211" i="1"/>
  <c r="S211" i="1"/>
  <c r="W211" i="1" s="1"/>
  <c r="U210" i="1"/>
  <c r="T210" i="1"/>
  <c r="V210" i="1"/>
  <c r="S210" i="1"/>
  <c r="U209" i="1"/>
  <c r="T209" i="1"/>
  <c r="V209" i="1"/>
  <c r="S209" i="1"/>
  <c r="W209" i="1" s="1"/>
  <c r="U208" i="1"/>
  <c r="T208" i="1"/>
  <c r="V208" i="1"/>
  <c r="S208" i="1"/>
  <c r="U207" i="1"/>
  <c r="T207" i="1"/>
  <c r="V207" i="1"/>
  <c r="S207" i="1"/>
  <c r="W207" i="1" s="1"/>
  <c r="U206" i="1"/>
  <c r="T206" i="1"/>
  <c r="V206" i="1"/>
  <c r="S206" i="1"/>
  <c r="Q205" i="1"/>
  <c r="U205" i="1" s="1"/>
  <c r="P205" i="1"/>
  <c r="T205" i="1" s="1"/>
  <c r="R205" i="1"/>
  <c r="F13" i="2" s="1"/>
  <c r="J13" i="2" s="1"/>
  <c r="O205" i="1"/>
  <c r="S205" i="1" s="1"/>
  <c r="U204" i="1"/>
  <c r="T204" i="1"/>
  <c r="V204" i="1"/>
  <c r="S204" i="1"/>
  <c r="U203" i="1"/>
  <c r="T203" i="1"/>
  <c r="V203" i="1"/>
  <c r="S203" i="1"/>
  <c r="W203" i="1" s="1"/>
  <c r="U202" i="1"/>
  <c r="T202" i="1"/>
  <c r="V202" i="1"/>
  <c r="S202" i="1"/>
  <c r="U201" i="1"/>
  <c r="T201" i="1"/>
  <c r="V201" i="1"/>
  <c r="S201" i="1"/>
  <c r="W201" i="1" s="1"/>
  <c r="U200" i="1"/>
  <c r="T200" i="1"/>
  <c r="V200" i="1"/>
  <c r="S200" i="1"/>
  <c r="U199" i="1"/>
  <c r="T199" i="1"/>
  <c r="V199" i="1"/>
  <c r="S199" i="1"/>
  <c r="W199" i="1" s="1"/>
  <c r="U198" i="1"/>
  <c r="T198" i="1"/>
  <c r="V198" i="1"/>
  <c r="S198" i="1"/>
  <c r="U197" i="1"/>
  <c r="T197" i="1"/>
  <c r="V197" i="1"/>
  <c r="S197" i="1"/>
  <c r="W197" i="1" s="1"/>
  <c r="U196" i="1"/>
  <c r="T196" i="1"/>
  <c r="V196" i="1"/>
  <c r="S196" i="1"/>
  <c r="U195" i="1"/>
  <c r="T195" i="1"/>
  <c r="V195" i="1"/>
  <c r="S195" i="1"/>
  <c r="W195" i="1" s="1"/>
  <c r="U194" i="1"/>
  <c r="T194" i="1"/>
  <c r="V194" i="1"/>
  <c r="S194" i="1"/>
  <c r="U193" i="1"/>
  <c r="T193" i="1"/>
  <c r="V193" i="1"/>
  <c r="S193" i="1"/>
  <c r="W193" i="1" s="1"/>
  <c r="Q192" i="1"/>
  <c r="P192" i="1"/>
  <c r="D12" i="2" s="1"/>
  <c r="H12" i="2" s="1"/>
  <c r="R192" i="1"/>
  <c r="V192" i="1" s="1"/>
  <c r="O192" i="1"/>
  <c r="S192" i="1" s="1"/>
  <c r="U191" i="1"/>
  <c r="T191" i="1"/>
  <c r="V191" i="1"/>
  <c r="S191" i="1"/>
  <c r="W191" i="1" s="1"/>
  <c r="U190" i="1"/>
  <c r="T190" i="1"/>
  <c r="V190" i="1"/>
  <c r="S190" i="1"/>
  <c r="U189" i="1"/>
  <c r="T189" i="1"/>
  <c r="V189" i="1"/>
  <c r="S189" i="1"/>
  <c r="W189" i="1" s="1"/>
  <c r="U188" i="1"/>
  <c r="T188" i="1"/>
  <c r="V188" i="1"/>
  <c r="S188" i="1"/>
  <c r="U187" i="1"/>
  <c r="T187" i="1"/>
  <c r="V187" i="1"/>
  <c r="S187" i="1"/>
  <c r="W187" i="1" s="1"/>
  <c r="U186" i="1"/>
  <c r="T186" i="1"/>
  <c r="V186" i="1"/>
  <c r="S186" i="1"/>
  <c r="U185" i="1"/>
  <c r="T185" i="1"/>
  <c r="V185" i="1"/>
  <c r="S185" i="1"/>
  <c r="W185" i="1" s="1"/>
  <c r="U184" i="1"/>
  <c r="T184" i="1"/>
  <c r="V184" i="1"/>
  <c r="S184" i="1"/>
  <c r="U183" i="1"/>
  <c r="T183" i="1"/>
  <c r="V183" i="1"/>
  <c r="S183" i="1"/>
  <c r="W183" i="1" s="1"/>
  <c r="U182" i="1"/>
  <c r="T182" i="1"/>
  <c r="V182" i="1"/>
  <c r="S182" i="1"/>
  <c r="U181" i="1"/>
  <c r="T181" i="1"/>
  <c r="V181" i="1"/>
  <c r="S181" i="1"/>
  <c r="W181" i="1" s="1"/>
  <c r="U180" i="1"/>
  <c r="T180" i="1"/>
  <c r="V180" i="1"/>
  <c r="S180" i="1"/>
  <c r="U179" i="1"/>
  <c r="T179" i="1"/>
  <c r="V179" i="1"/>
  <c r="S179" i="1"/>
  <c r="W179" i="1" s="1"/>
  <c r="U178" i="1"/>
  <c r="T178" i="1"/>
  <c r="V178" i="1"/>
  <c r="S178" i="1"/>
  <c r="U177" i="1"/>
  <c r="T177" i="1"/>
  <c r="V177" i="1"/>
  <c r="S177" i="1"/>
  <c r="W177" i="1" s="1"/>
  <c r="U176" i="1"/>
  <c r="T176" i="1"/>
  <c r="V176" i="1"/>
  <c r="S176" i="1"/>
  <c r="U175" i="1"/>
  <c r="T175" i="1"/>
  <c r="V175" i="1"/>
  <c r="S175" i="1"/>
  <c r="W175" i="1" s="1"/>
  <c r="U174" i="1"/>
  <c r="T174" i="1"/>
  <c r="V174" i="1"/>
  <c r="S174" i="1"/>
  <c r="U173" i="1"/>
  <c r="T173" i="1"/>
  <c r="V173" i="1"/>
  <c r="S173" i="1"/>
  <c r="W173" i="1" s="1"/>
  <c r="U172" i="1"/>
  <c r="T172" i="1"/>
  <c r="V172" i="1"/>
  <c r="S172" i="1"/>
  <c r="U171" i="1"/>
  <c r="T171" i="1"/>
  <c r="V171" i="1"/>
  <c r="S171" i="1"/>
  <c r="W171" i="1" s="1"/>
  <c r="U170" i="1"/>
  <c r="T170" i="1"/>
  <c r="V170" i="1"/>
  <c r="S170" i="1"/>
  <c r="U169" i="1"/>
  <c r="T169" i="1"/>
  <c r="V169" i="1"/>
  <c r="S169" i="1"/>
  <c r="W169" i="1" s="1"/>
  <c r="U168" i="1"/>
  <c r="T168" i="1"/>
  <c r="V168" i="1"/>
  <c r="S168" i="1"/>
  <c r="U167" i="1"/>
  <c r="T167" i="1"/>
  <c r="V167" i="1"/>
  <c r="S167" i="1"/>
  <c r="W167" i="1" s="1"/>
  <c r="Q166" i="1"/>
  <c r="E11" i="2" s="1"/>
  <c r="I11" i="2" s="1"/>
  <c r="P166" i="1"/>
  <c r="R166" i="1"/>
  <c r="F11" i="2" s="1"/>
  <c r="J11" i="2" s="1"/>
  <c r="O166" i="1"/>
  <c r="C11" i="2" s="1"/>
  <c r="G11" i="2" s="1"/>
  <c r="U165" i="1"/>
  <c r="T165" i="1"/>
  <c r="V165" i="1"/>
  <c r="S165" i="1"/>
  <c r="W165" i="1" s="1"/>
  <c r="U164" i="1"/>
  <c r="T164" i="1"/>
  <c r="V164" i="1"/>
  <c r="S164" i="1"/>
  <c r="U163" i="1"/>
  <c r="T163" i="1"/>
  <c r="V163" i="1"/>
  <c r="S163" i="1"/>
  <c r="W163" i="1" s="1"/>
  <c r="U162" i="1"/>
  <c r="T162" i="1"/>
  <c r="V162" i="1"/>
  <c r="S162" i="1"/>
  <c r="U161" i="1"/>
  <c r="T161" i="1"/>
  <c r="V161" i="1"/>
  <c r="S161" i="1"/>
  <c r="W161" i="1" s="1"/>
  <c r="U160" i="1"/>
  <c r="T160" i="1"/>
  <c r="V160" i="1"/>
  <c r="S160" i="1"/>
  <c r="U159" i="1"/>
  <c r="T159" i="1"/>
  <c r="V159" i="1"/>
  <c r="S159" i="1"/>
  <c r="W159" i="1" s="1"/>
  <c r="U158" i="1"/>
  <c r="T158" i="1"/>
  <c r="V158" i="1"/>
  <c r="S158" i="1"/>
  <c r="U157" i="1"/>
  <c r="T157" i="1"/>
  <c r="V157" i="1"/>
  <c r="S157" i="1"/>
  <c r="W157" i="1" s="1"/>
  <c r="U156" i="1"/>
  <c r="T156" i="1"/>
  <c r="V156" i="1"/>
  <c r="S156" i="1"/>
  <c r="U155" i="1"/>
  <c r="T155" i="1"/>
  <c r="V155" i="1"/>
  <c r="S155" i="1"/>
  <c r="W155" i="1" s="1"/>
  <c r="U154" i="1"/>
  <c r="T154" i="1"/>
  <c r="V154" i="1"/>
  <c r="S154" i="1"/>
  <c r="U153" i="1"/>
  <c r="T153" i="1"/>
  <c r="V153" i="1"/>
  <c r="S153" i="1"/>
  <c r="W153" i="1" s="1"/>
  <c r="U152" i="1"/>
  <c r="T152" i="1"/>
  <c r="V152" i="1"/>
  <c r="S152" i="1"/>
  <c r="U151" i="1"/>
  <c r="T151" i="1"/>
  <c r="V151" i="1"/>
  <c r="S151" i="1"/>
  <c r="W151" i="1" s="1"/>
  <c r="Q150" i="1"/>
  <c r="E10" i="2" s="1"/>
  <c r="I10" i="2" s="1"/>
  <c r="P150" i="1"/>
  <c r="D10" i="2" s="1"/>
  <c r="H10" i="2" s="1"/>
  <c r="R150" i="1"/>
  <c r="F10" i="2" s="1"/>
  <c r="J10" i="2" s="1"/>
  <c r="O150" i="1"/>
  <c r="C10" i="2" s="1"/>
  <c r="G10" i="2" s="1"/>
  <c r="U149" i="1"/>
  <c r="T149" i="1"/>
  <c r="V149" i="1"/>
  <c r="S149" i="1"/>
  <c r="W149" i="1" s="1"/>
  <c r="U148" i="1"/>
  <c r="T148" i="1"/>
  <c r="V148" i="1"/>
  <c r="S148" i="1"/>
  <c r="U147" i="1"/>
  <c r="T147" i="1"/>
  <c r="V147" i="1"/>
  <c r="S147" i="1"/>
  <c r="W147" i="1" s="1"/>
  <c r="U146" i="1"/>
  <c r="T146" i="1"/>
  <c r="V146" i="1"/>
  <c r="S146" i="1"/>
  <c r="U145" i="1"/>
  <c r="T145" i="1"/>
  <c r="V145" i="1"/>
  <c r="S145" i="1"/>
  <c r="W145" i="1" s="1"/>
  <c r="U144" i="1"/>
  <c r="T144" i="1"/>
  <c r="V144" i="1"/>
  <c r="S144" i="1"/>
  <c r="U143" i="1"/>
  <c r="T143" i="1"/>
  <c r="V143" i="1"/>
  <c r="S143" i="1"/>
  <c r="W143" i="1" s="1"/>
  <c r="U142" i="1"/>
  <c r="T142" i="1"/>
  <c r="V142" i="1"/>
  <c r="S142" i="1"/>
  <c r="Q141" i="1"/>
  <c r="E9" i="2" s="1"/>
  <c r="I9" i="2" s="1"/>
  <c r="P141" i="1"/>
  <c r="D9" i="2" s="1"/>
  <c r="H9" i="2" s="1"/>
  <c r="R141" i="1"/>
  <c r="F9" i="2" s="1"/>
  <c r="J9" i="2" s="1"/>
  <c r="O141" i="1"/>
  <c r="C9" i="2" s="1"/>
  <c r="G9" i="2" s="1"/>
  <c r="K9" i="2" s="1"/>
  <c r="U140" i="1"/>
  <c r="T140" i="1"/>
  <c r="V140" i="1"/>
  <c r="S140" i="1"/>
  <c r="U139" i="1"/>
  <c r="T139" i="1"/>
  <c r="V139" i="1"/>
  <c r="S139" i="1"/>
  <c r="W139" i="1" s="1"/>
  <c r="U138" i="1"/>
  <c r="T138" i="1"/>
  <c r="V138" i="1"/>
  <c r="S138" i="1"/>
  <c r="U137" i="1"/>
  <c r="T137" i="1"/>
  <c r="V137" i="1"/>
  <c r="S137" i="1"/>
  <c r="W137" i="1" s="1"/>
  <c r="U136" i="1"/>
  <c r="T136" i="1"/>
  <c r="V136" i="1"/>
  <c r="S136" i="1"/>
  <c r="U135" i="1"/>
  <c r="T135" i="1"/>
  <c r="V135" i="1"/>
  <c r="S135" i="1"/>
  <c r="W135" i="1" s="1"/>
  <c r="U134" i="1"/>
  <c r="T134" i="1"/>
  <c r="V134" i="1"/>
  <c r="S134" i="1"/>
  <c r="U133" i="1"/>
  <c r="T133" i="1"/>
  <c r="V133" i="1"/>
  <c r="S133" i="1"/>
  <c r="W133" i="1" s="1"/>
  <c r="U132" i="1"/>
  <c r="T132" i="1"/>
  <c r="V132" i="1"/>
  <c r="S132" i="1"/>
  <c r="U131" i="1"/>
  <c r="T131" i="1"/>
  <c r="V131" i="1"/>
  <c r="S131" i="1"/>
  <c r="W131" i="1" s="1"/>
  <c r="U130" i="1"/>
  <c r="T130" i="1"/>
  <c r="V130" i="1"/>
  <c r="S130" i="1"/>
  <c r="U129" i="1"/>
  <c r="T129" i="1"/>
  <c r="V129" i="1"/>
  <c r="S129" i="1"/>
  <c r="W129" i="1" s="1"/>
  <c r="U128" i="1"/>
  <c r="T128" i="1"/>
  <c r="V128" i="1"/>
  <c r="S128" i="1"/>
  <c r="Q127" i="1"/>
  <c r="E22" i="2" s="1"/>
  <c r="I22" i="2" s="1"/>
  <c r="P127" i="1"/>
  <c r="D22" i="2" s="1"/>
  <c r="H22" i="2" s="1"/>
  <c r="R127" i="1"/>
  <c r="O127" i="1"/>
  <c r="C22" i="2" s="1"/>
  <c r="G22" i="2" s="1"/>
  <c r="S126" i="1"/>
  <c r="Q126" i="1"/>
  <c r="E8" i="2" s="1"/>
  <c r="I8" i="2" s="1"/>
  <c r="P126" i="1"/>
  <c r="T126" i="1" s="1"/>
  <c r="R126" i="1"/>
  <c r="F8" i="2" s="1"/>
  <c r="J8" i="2" s="1"/>
  <c r="O126" i="1"/>
  <c r="C8" i="2" s="1"/>
  <c r="G8" i="2" s="1"/>
  <c r="U125" i="1"/>
  <c r="T125" i="1"/>
  <c r="V125" i="1"/>
  <c r="S125" i="1"/>
  <c r="W125" i="1" s="1"/>
  <c r="U124" i="1"/>
  <c r="T124" i="1"/>
  <c r="V124" i="1"/>
  <c r="S124" i="1"/>
  <c r="U123" i="1"/>
  <c r="T123" i="1"/>
  <c r="V123" i="1"/>
  <c r="S123" i="1"/>
  <c r="W123" i="1" s="1"/>
  <c r="U122" i="1"/>
  <c r="T122" i="1"/>
  <c r="V122" i="1"/>
  <c r="S122" i="1"/>
  <c r="U121" i="1"/>
  <c r="T121" i="1"/>
  <c r="V121" i="1"/>
  <c r="S121" i="1"/>
  <c r="U120" i="1"/>
  <c r="T120" i="1"/>
  <c r="V120" i="1"/>
  <c r="S120" i="1"/>
  <c r="U119" i="1"/>
  <c r="T119" i="1"/>
  <c r="V119" i="1"/>
  <c r="S119" i="1"/>
  <c r="W119" i="1" s="1"/>
  <c r="Q118" i="1"/>
  <c r="P118" i="1"/>
  <c r="D21" i="2" s="1"/>
  <c r="H21" i="2" s="1"/>
  <c r="V118" i="1"/>
  <c r="O118" i="1"/>
  <c r="C21" i="2" s="1"/>
  <c r="G21" i="2" s="1"/>
  <c r="Q117" i="1"/>
  <c r="E7" i="2" s="1"/>
  <c r="I7" i="2" s="1"/>
  <c r="P117" i="1"/>
  <c r="D7" i="2" s="1"/>
  <c r="H7" i="2" s="1"/>
  <c r="O117" i="1"/>
  <c r="C7" i="2" s="1"/>
  <c r="G7" i="2" s="1"/>
  <c r="U116" i="1"/>
  <c r="T116" i="1"/>
  <c r="V116" i="1"/>
  <c r="S116" i="1"/>
  <c r="U115" i="1"/>
  <c r="T115" i="1"/>
  <c r="V115" i="1"/>
  <c r="S115" i="1"/>
  <c r="U114" i="1"/>
  <c r="T114" i="1"/>
  <c r="V114" i="1"/>
  <c r="S114" i="1"/>
  <c r="U113" i="1"/>
  <c r="T113" i="1"/>
  <c r="V113" i="1"/>
  <c r="S113" i="1"/>
  <c r="U112" i="1"/>
  <c r="T112" i="1"/>
  <c r="V112" i="1"/>
  <c r="S112" i="1"/>
  <c r="U111" i="1"/>
  <c r="T111" i="1"/>
  <c r="V111" i="1"/>
  <c r="S111" i="1"/>
  <c r="W111" i="1" s="1"/>
  <c r="U110" i="1"/>
  <c r="T110" i="1"/>
  <c r="V110" i="1"/>
  <c r="S110" i="1"/>
  <c r="U109" i="1"/>
  <c r="T109" i="1"/>
  <c r="V109" i="1"/>
  <c r="S109" i="1"/>
  <c r="W109" i="1" s="1"/>
  <c r="U108" i="1"/>
  <c r="T108" i="1"/>
  <c r="V108" i="1"/>
  <c r="S108" i="1"/>
  <c r="U107" i="1"/>
  <c r="T107" i="1"/>
  <c r="V107" i="1"/>
  <c r="S107" i="1"/>
  <c r="W107" i="1" s="1"/>
  <c r="U106" i="1"/>
  <c r="T106" i="1"/>
  <c r="V106" i="1"/>
  <c r="S106" i="1"/>
  <c r="U105" i="1"/>
  <c r="T105" i="1"/>
  <c r="V105" i="1"/>
  <c r="S105" i="1"/>
  <c r="W105" i="1" s="1"/>
  <c r="U104" i="1"/>
  <c r="T104" i="1"/>
  <c r="V104" i="1"/>
  <c r="S104" i="1"/>
  <c r="U103" i="1"/>
  <c r="T103" i="1"/>
  <c r="V103" i="1"/>
  <c r="S103" i="1"/>
  <c r="W103" i="1" s="1"/>
  <c r="U102" i="1"/>
  <c r="T102" i="1"/>
  <c r="V102" i="1"/>
  <c r="S102" i="1"/>
  <c r="U101" i="1"/>
  <c r="T101" i="1"/>
  <c r="V101" i="1"/>
  <c r="S101" i="1"/>
  <c r="W101" i="1" s="1"/>
  <c r="U100" i="1"/>
  <c r="T100" i="1"/>
  <c r="V100" i="1"/>
  <c r="S100" i="1"/>
  <c r="Q99" i="1"/>
  <c r="U99" i="1" s="1"/>
  <c r="P99" i="1"/>
  <c r="T99" i="1" s="1"/>
  <c r="R99" i="1"/>
  <c r="F6" i="2" s="1"/>
  <c r="J6" i="2" s="1"/>
  <c r="O99" i="1"/>
  <c r="U98" i="1"/>
  <c r="T98" i="1"/>
  <c r="V98" i="1"/>
  <c r="S98" i="1"/>
  <c r="U97" i="1"/>
  <c r="T97" i="1"/>
  <c r="V97" i="1"/>
  <c r="S97" i="1"/>
  <c r="W97" i="1" s="1"/>
  <c r="U96" i="1"/>
  <c r="T96" i="1"/>
  <c r="V96" i="1"/>
  <c r="S96" i="1"/>
  <c r="U95" i="1"/>
  <c r="T95" i="1"/>
  <c r="V95" i="1"/>
  <c r="S95" i="1"/>
  <c r="W95" i="1" s="1"/>
  <c r="U94" i="1"/>
  <c r="T94" i="1"/>
  <c r="V94" i="1"/>
  <c r="S94" i="1"/>
  <c r="U93" i="1"/>
  <c r="T93" i="1"/>
  <c r="V93" i="1"/>
  <c r="S93" i="1"/>
  <c r="W93" i="1" s="1"/>
  <c r="U92" i="1"/>
  <c r="T92" i="1"/>
  <c r="V92" i="1"/>
  <c r="S92" i="1"/>
  <c r="U91" i="1"/>
  <c r="T91" i="1"/>
  <c r="V91" i="1"/>
  <c r="S91" i="1"/>
  <c r="W91" i="1" s="1"/>
  <c r="U90" i="1"/>
  <c r="T90" i="1"/>
  <c r="V90" i="1"/>
  <c r="S90" i="1"/>
  <c r="U89" i="1"/>
  <c r="T89" i="1"/>
  <c r="V89" i="1"/>
  <c r="S89" i="1"/>
  <c r="W89" i="1" s="1"/>
  <c r="U88" i="1"/>
  <c r="T88" i="1"/>
  <c r="V88" i="1"/>
  <c r="S88" i="1"/>
  <c r="U87" i="1"/>
  <c r="T87" i="1"/>
  <c r="V87" i="1"/>
  <c r="S87" i="1"/>
  <c r="W87" i="1" s="1"/>
  <c r="U86" i="1"/>
  <c r="T86" i="1"/>
  <c r="V86" i="1"/>
  <c r="S86" i="1"/>
  <c r="U85" i="1"/>
  <c r="T85" i="1"/>
  <c r="V85" i="1"/>
  <c r="S85" i="1"/>
  <c r="W85" i="1" s="1"/>
  <c r="U84" i="1"/>
  <c r="T84" i="1"/>
  <c r="V84" i="1"/>
  <c r="S84" i="1"/>
  <c r="U83" i="1"/>
  <c r="T83" i="1"/>
  <c r="V83" i="1"/>
  <c r="S83" i="1"/>
  <c r="W83" i="1" s="1"/>
  <c r="U82" i="1"/>
  <c r="T82" i="1"/>
  <c r="V82" i="1"/>
  <c r="S82" i="1"/>
  <c r="U81" i="1"/>
  <c r="T81" i="1"/>
  <c r="V81" i="1"/>
  <c r="S81" i="1"/>
  <c r="W81" i="1" s="1"/>
  <c r="Q80" i="1"/>
  <c r="P80" i="1"/>
  <c r="D5" i="2" s="1"/>
  <c r="H5" i="2" s="1"/>
  <c r="R80" i="1"/>
  <c r="V80" i="1" s="1"/>
  <c r="O80" i="1"/>
  <c r="S80" i="1" s="1"/>
  <c r="U79" i="1"/>
  <c r="T79" i="1"/>
  <c r="V79" i="1"/>
  <c r="S79" i="1"/>
  <c r="W79" i="1" s="1"/>
  <c r="U78" i="1"/>
  <c r="T78" i="1"/>
  <c r="V78" i="1"/>
  <c r="S78" i="1"/>
  <c r="U77" i="1"/>
  <c r="T77" i="1"/>
  <c r="V77" i="1"/>
  <c r="S77" i="1"/>
  <c r="W77" i="1" s="1"/>
  <c r="U76" i="1"/>
  <c r="T76" i="1"/>
  <c r="V76" i="1"/>
  <c r="S76" i="1"/>
  <c r="U75" i="1"/>
  <c r="T75" i="1"/>
  <c r="V75" i="1"/>
  <c r="S75" i="1"/>
  <c r="W75" i="1" s="1"/>
  <c r="U74" i="1"/>
  <c r="T74" i="1"/>
  <c r="V74" i="1"/>
  <c r="S74" i="1"/>
  <c r="U73" i="1"/>
  <c r="T73" i="1"/>
  <c r="V73" i="1"/>
  <c r="S73" i="1"/>
  <c r="W73" i="1" s="1"/>
  <c r="U72" i="1"/>
  <c r="T72" i="1"/>
  <c r="V72" i="1"/>
  <c r="S72" i="1"/>
  <c r="U71" i="1"/>
  <c r="T71" i="1"/>
  <c r="V71" i="1"/>
  <c r="S71" i="1"/>
  <c r="U70" i="1"/>
  <c r="T70" i="1"/>
  <c r="V70" i="1"/>
  <c r="S70" i="1"/>
  <c r="U69" i="1"/>
  <c r="T69" i="1"/>
  <c r="V69" i="1"/>
  <c r="S69" i="1"/>
  <c r="W69" i="1" s="1"/>
  <c r="U68" i="1"/>
  <c r="T68" i="1"/>
  <c r="V68" i="1"/>
  <c r="S68" i="1"/>
  <c r="U67" i="1"/>
  <c r="T67" i="1"/>
  <c r="V67" i="1"/>
  <c r="S67" i="1"/>
  <c r="W67" i="1" s="1"/>
  <c r="Q66" i="1"/>
  <c r="E4" i="2" s="1"/>
  <c r="I4" i="2" s="1"/>
  <c r="P66" i="1"/>
  <c r="R66" i="1"/>
  <c r="F4" i="2" s="1"/>
  <c r="J4" i="2" s="1"/>
  <c r="O66" i="1"/>
  <c r="C4" i="2" s="1"/>
  <c r="G4" i="2" s="1"/>
  <c r="U65" i="1"/>
  <c r="T65" i="1"/>
  <c r="V65" i="1"/>
  <c r="S65" i="1"/>
  <c r="W65" i="1" s="1"/>
  <c r="U64" i="1"/>
  <c r="T64" i="1"/>
  <c r="V64" i="1"/>
  <c r="S64" i="1"/>
  <c r="U63" i="1"/>
  <c r="T63" i="1"/>
  <c r="V63" i="1"/>
  <c r="S63" i="1"/>
  <c r="W63" i="1" s="1"/>
  <c r="U62" i="1"/>
  <c r="T62" i="1"/>
  <c r="V62" i="1"/>
  <c r="S62" i="1"/>
  <c r="U61" i="1"/>
  <c r="T61" i="1"/>
  <c r="V61" i="1"/>
  <c r="S61" i="1"/>
  <c r="W61" i="1" s="1"/>
  <c r="U60" i="1"/>
  <c r="T60" i="1"/>
  <c r="V60" i="1"/>
  <c r="S60" i="1"/>
  <c r="U59" i="1"/>
  <c r="T59" i="1"/>
  <c r="V59" i="1"/>
  <c r="S59" i="1"/>
  <c r="U58" i="1"/>
  <c r="T58" i="1"/>
  <c r="V58" i="1"/>
  <c r="S58" i="1"/>
  <c r="U57" i="1"/>
  <c r="T57" i="1"/>
  <c r="V57" i="1"/>
  <c r="S57" i="1"/>
  <c r="W57" i="1" s="1"/>
  <c r="U56" i="1"/>
  <c r="T56" i="1"/>
  <c r="V56" i="1"/>
  <c r="S56" i="1"/>
  <c r="U55" i="1"/>
  <c r="T55" i="1"/>
  <c r="V55" i="1"/>
  <c r="S55" i="1"/>
  <c r="W55" i="1" s="1"/>
  <c r="U54" i="1"/>
  <c r="T54" i="1"/>
  <c r="V54" i="1"/>
  <c r="S54" i="1"/>
  <c r="U53" i="1"/>
  <c r="T53" i="1"/>
  <c r="V53" i="1"/>
  <c r="S53" i="1"/>
  <c r="W53" i="1" s="1"/>
  <c r="U52" i="1"/>
  <c r="T52" i="1"/>
  <c r="V52" i="1"/>
  <c r="S52" i="1"/>
  <c r="U51" i="1"/>
  <c r="T51" i="1"/>
  <c r="V51" i="1"/>
  <c r="S51" i="1"/>
  <c r="W51" i="1" s="1"/>
  <c r="U50" i="1"/>
  <c r="T50" i="1"/>
  <c r="V50" i="1"/>
  <c r="S50" i="1"/>
  <c r="U49" i="1"/>
  <c r="T49" i="1"/>
  <c r="V49" i="1"/>
  <c r="S49" i="1"/>
  <c r="W49" i="1" s="1"/>
  <c r="U48" i="1"/>
  <c r="T48" i="1"/>
  <c r="V48" i="1"/>
  <c r="S48" i="1"/>
  <c r="U47" i="1"/>
  <c r="T47" i="1"/>
  <c r="V47" i="1"/>
  <c r="S47" i="1"/>
  <c r="W47" i="1" s="1"/>
  <c r="U46" i="1"/>
  <c r="T46" i="1"/>
  <c r="V46" i="1"/>
  <c r="S46" i="1"/>
  <c r="U45" i="1"/>
  <c r="T45" i="1"/>
  <c r="V45" i="1"/>
  <c r="S45" i="1"/>
  <c r="W45" i="1" s="1"/>
  <c r="U44" i="1"/>
  <c r="T44" i="1"/>
  <c r="V44" i="1"/>
  <c r="S44" i="1"/>
  <c r="U43" i="1"/>
  <c r="T43" i="1"/>
  <c r="V43" i="1"/>
  <c r="S43" i="1"/>
  <c r="W43" i="1" s="1"/>
  <c r="U42" i="1"/>
  <c r="T42" i="1"/>
  <c r="V42" i="1"/>
  <c r="S42" i="1"/>
  <c r="Q41" i="1"/>
  <c r="P41" i="1"/>
  <c r="D3" i="2" s="1"/>
  <c r="H3" i="2" s="1"/>
  <c r="R41" i="1"/>
  <c r="F3" i="2" s="1"/>
  <c r="J3" i="2" s="1"/>
  <c r="O41" i="1"/>
  <c r="U40" i="1"/>
  <c r="T40" i="1"/>
  <c r="V40" i="1"/>
  <c r="S40" i="1"/>
  <c r="W40" i="1" s="1"/>
  <c r="U39" i="1"/>
  <c r="T39" i="1"/>
  <c r="V39" i="1"/>
  <c r="S39" i="1"/>
  <c r="W39" i="1" s="1"/>
  <c r="U38" i="1"/>
  <c r="T38" i="1"/>
  <c r="V38" i="1"/>
  <c r="S38" i="1"/>
  <c r="U37" i="1"/>
  <c r="T37" i="1"/>
  <c r="V37" i="1"/>
  <c r="S37" i="1"/>
  <c r="W37" i="1" s="1"/>
  <c r="U36" i="1"/>
  <c r="T36" i="1"/>
  <c r="V36" i="1"/>
  <c r="S36" i="1"/>
  <c r="U35" i="1"/>
  <c r="T35" i="1"/>
  <c r="V35" i="1"/>
  <c r="S35" i="1"/>
  <c r="W35" i="1" s="1"/>
  <c r="U34" i="1"/>
  <c r="T34" i="1"/>
  <c r="V34" i="1"/>
  <c r="S34" i="1"/>
  <c r="U33" i="1"/>
  <c r="T33" i="1"/>
  <c r="V33" i="1"/>
  <c r="S33" i="1"/>
  <c r="W33" i="1" s="1"/>
  <c r="U32" i="1"/>
  <c r="T32" i="1"/>
  <c r="V32" i="1"/>
  <c r="S32" i="1"/>
  <c r="Q31" i="1"/>
  <c r="E2" i="2" s="1"/>
  <c r="I2" i="2" s="1"/>
  <c r="P31" i="1"/>
  <c r="D2" i="2" s="1"/>
  <c r="H2" i="2" s="1"/>
  <c r="R31" i="1"/>
  <c r="F2" i="2" s="1"/>
  <c r="J2" i="2" s="1"/>
  <c r="O31" i="1"/>
  <c r="C2" i="2" s="1"/>
  <c r="G2" i="2" s="1"/>
  <c r="K2" i="2" s="1"/>
  <c r="U30" i="1"/>
  <c r="T30" i="1"/>
  <c r="V30" i="1"/>
  <c r="S30" i="1"/>
  <c r="U29" i="1"/>
  <c r="T29" i="1"/>
  <c r="V29" i="1"/>
  <c r="S29" i="1"/>
  <c r="W29" i="1" s="1"/>
  <c r="U28" i="1"/>
  <c r="T28" i="1"/>
  <c r="V28" i="1"/>
  <c r="S28" i="1"/>
  <c r="U27" i="1"/>
  <c r="T27" i="1"/>
  <c r="V27" i="1"/>
  <c r="S27" i="1"/>
  <c r="W27" i="1" s="1"/>
  <c r="U26" i="1"/>
  <c r="T26" i="1"/>
  <c r="V26" i="1"/>
  <c r="S26" i="1"/>
  <c r="U25" i="1"/>
  <c r="T25" i="1"/>
  <c r="V25" i="1"/>
  <c r="S25" i="1"/>
  <c r="W25" i="1" s="1"/>
  <c r="U24" i="1"/>
  <c r="T24" i="1"/>
  <c r="V24" i="1"/>
  <c r="S24" i="1"/>
  <c r="U23" i="1"/>
  <c r="T23" i="1"/>
  <c r="V23" i="1"/>
  <c r="S23" i="1"/>
  <c r="W23" i="1" s="1"/>
  <c r="U22" i="1"/>
  <c r="T22" i="1"/>
  <c r="V22" i="1"/>
  <c r="S22" i="1"/>
  <c r="U21" i="1"/>
  <c r="T21" i="1"/>
  <c r="V21" i="1"/>
  <c r="S21" i="1"/>
  <c r="W21" i="1" s="1"/>
  <c r="U20" i="1"/>
  <c r="T20" i="1"/>
  <c r="V20" i="1"/>
  <c r="S20" i="1"/>
  <c r="U19" i="1"/>
  <c r="T19" i="1"/>
  <c r="V19" i="1"/>
  <c r="S19" i="1"/>
  <c r="W19" i="1" s="1"/>
  <c r="U18" i="1"/>
  <c r="T18" i="1"/>
  <c r="V18" i="1"/>
  <c r="S18" i="1"/>
  <c r="U17" i="1"/>
  <c r="T17" i="1"/>
  <c r="V17" i="1"/>
  <c r="S17" i="1"/>
  <c r="U16" i="1"/>
  <c r="T16" i="1"/>
  <c r="V16" i="1"/>
  <c r="S16" i="1"/>
  <c r="U15" i="1"/>
  <c r="T15" i="1"/>
  <c r="V15" i="1"/>
  <c r="S15" i="1"/>
  <c r="W15" i="1" s="1"/>
  <c r="U14" i="1"/>
  <c r="T14" i="1"/>
  <c r="V14" i="1"/>
  <c r="S14" i="1"/>
  <c r="U13" i="1"/>
  <c r="T13" i="1"/>
  <c r="V13" i="1"/>
  <c r="S13" i="1"/>
  <c r="W13" i="1" s="1"/>
  <c r="U12" i="1"/>
  <c r="T12" i="1"/>
  <c r="V12" i="1"/>
  <c r="S12" i="1"/>
  <c r="U11" i="1"/>
  <c r="T11" i="1"/>
  <c r="V11" i="1"/>
  <c r="S11" i="1"/>
  <c r="W11" i="1" s="1"/>
  <c r="U10" i="1"/>
  <c r="T10" i="1"/>
  <c r="V10" i="1"/>
  <c r="S10" i="1"/>
  <c r="U9" i="1"/>
  <c r="T9" i="1"/>
  <c r="V9" i="1"/>
  <c r="S9" i="1"/>
  <c r="W9" i="1" s="1"/>
  <c r="U8" i="1"/>
  <c r="T8" i="1"/>
  <c r="V8" i="1"/>
  <c r="S8" i="1"/>
  <c r="U7" i="1"/>
  <c r="T7" i="1"/>
  <c r="V7" i="1"/>
  <c r="S7" i="1"/>
  <c r="W7" i="1" s="1"/>
  <c r="U6" i="1"/>
  <c r="T6" i="1"/>
  <c r="V6" i="1"/>
  <c r="S6" i="1"/>
  <c r="U5" i="1"/>
  <c r="T5" i="1"/>
  <c r="V5" i="1"/>
  <c r="S5" i="1"/>
  <c r="U4" i="1"/>
  <c r="T4" i="1"/>
  <c r="V4" i="1"/>
  <c r="S4" i="1"/>
  <c r="U3" i="1"/>
  <c r="T3" i="1"/>
  <c r="V3" i="1"/>
  <c r="S3" i="1"/>
  <c r="W3" i="1" s="1"/>
  <c r="U2" i="1"/>
  <c r="T2" i="1"/>
  <c r="V2" i="1"/>
  <c r="S2" i="1"/>
  <c r="W5" i="1" l="1"/>
  <c r="X5" i="1" s="1"/>
  <c r="W17" i="1"/>
  <c r="X17" i="1" s="1"/>
  <c r="W59" i="1"/>
  <c r="X59" i="1" s="1"/>
  <c r="W71" i="1"/>
  <c r="X71" i="1" s="1"/>
  <c r="W121" i="1"/>
  <c r="X121" i="1" s="1"/>
  <c r="W44" i="1"/>
  <c r="W113" i="1"/>
  <c r="X113" i="1" s="1"/>
  <c r="W115" i="1"/>
  <c r="X115" i="1" s="1"/>
  <c r="X53" i="1"/>
  <c r="X79" i="1"/>
  <c r="T192" i="1"/>
  <c r="S117" i="1"/>
  <c r="W2" i="1"/>
  <c r="X2" i="1" s="1"/>
  <c r="W4" i="1"/>
  <c r="X4" i="1" s="1"/>
  <c r="W6" i="1"/>
  <c r="W8" i="1"/>
  <c r="W10" i="1"/>
  <c r="W12" i="1"/>
  <c r="W14" i="1"/>
  <c r="X14" i="1" s="1"/>
  <c r="W16" i="1"/>
  <c r="X16" i="1" s="1"/>
  <c r="W18" i="1"/>
  <c r="W20" i="1"/>
  <c r="X20" i="1" s="1"/>
  <c r="W22" i="1"/>
  <c r="W24" i="1"/>
  <c r="W26" i="1"/>
  <c r="W28" i="1"/>
  <c r="W30" i="1"/>
  <c r="W32" i="1"/>
  <c r="X32" i="1" s="1"/>
  <c r="W34" i="1"/>
  <c r="W36" i="1"/>
  <c r="X36" i="1" s="1"/>
  <c r="W38" i="1"/>
  <c r="W42" i="1"/>
  <c r="W48" i="1"/>
  <c r="W52" i="1"/>
  <c r="W56" i="1"/>
  <c r="X56" i="1" s="1"/>
  <c r="W60" i="1"/>
  <c r="W64" i="1"/>
  <c r="X64" i="1" s="1"/>
  <c r="W74" i="1"/>
  <c r="X74" i="1" s="1"/>
  <c r="W82" i="1"/>
  <c r="W114" i="1"/>
  <c r="X114" i="1" s="1"/>
  <c r="W116" i="1"/>
  <c r="W120" i="1"/>
  <c r="W268" i="1"/>
  <c r="W272" i="1"/>
  <c r="X272" i="1" s="1"/>
  <c r="W274" i="1"/>
  <c r="X274" i="1" s="1"/>
  <c r="W276" i="1"/>
  <c r="W278" i="1"/>
  <c r="X278" i="1" s="1"/>
  <c r="W280" i="1"/>
  <c r="W282" i="1"/>
  <c r="W284" i="1"/>
  <c r="W286" i="1"/>
  <c r="X286" i="1" s="1"/>
  <c r="W288" i="1"/>
  <c r="X288" i="1" s="1"/>
  <c r="W290" i="1"/>
  <c r="X290" i="1" s="1"/>
  <c r="W292" i="1"/>
  <c r="W294" i="1"/>
  <c r="W298" i="1"/>
  <c r="W300" i="1"/>
  <c r="W302" i="1"/>
  <c r="W304" i="1"/>
  <c r="X304" i="1" s="1"/>
  <c r="W306" i="1"/>
  <c r="K19" i="2"/>
  <c r="W128" i="1"/>
  <c r="W132" i="1"/>
  <c r="W138" i="1"/>
  <c r="W142" i="1"/>
  <c r="W146" i="1"/>
  <c r="W148" i="1"/>
  <c r="W158" i="1"/>
  <c r="X158" i="1" s="1"/>
  <c r="W182" i="1"/>
  <c r="W184" i="1"/>
  <c r="W186" i="1"/>
  <c r="W188" i="1"/>
  <c r="W190" i="1"/>
  <c r="W46" i="1"/>
  <c r="W50" i="1"/>
  <c r="X50" i="1" s="1"/>
  <c r="W54" i="1"/>
  <c r="W58" i="1"/>
  <c r="W62" i="1"/>
  <c r="X62" i="1" s="1"/>
  <c r="W68" i="1"/>
  <c r="W70" i="1"/>
  <c r="X70" i="1" s="1"/>
  <c r="W72" i="1"/>
  <c r="W76" i="1"/>
  <c r="X76" i="1" s="1"/>
  <c r="W78" i="1"/>
  <c r="X78" i="1" s="1"/>
  <c r="W84" i="1"/>
  <c r="W86" i="1"/>
  <c r="W88" i="1"/>
  <c r="W90" i="1"/>
  <c r="X90" i="1" s="1"/>
  <c r="W92" i="1"/>
  <c r="W94" i="1"/>
  <c r="X94" i="1" s="1"/>
  <c r="W96" i="1"/>
  <c r="X96" i="1" s="1"/>
  <c r="W98" i="1"/>
  <c r="W100" i="1"/>
  <c r="X100" i="1" s="1"/>
  <c r="W102" i="1"/>
  <c r="W104" i="1"/>
  <c r="W106" i="1"/>
  <c r="X106" i="1" s="1"/>
  <c r="W108" i="1"/>
  <c r="X108" i="1" s="1"/>
  <c r="W110" i="1"/>
  <c r="X110" i="1" s="1"/>
  <c r="W112" i="1"/>
  <c r="X112" i="1" s="1"/>
  <c r="W122" i="1"/>
  <c r="W124" i="1"/>
  <c r="X124" i="1" s="1"/>
  <c r="W258" i="1"/>
  <c r="W260" i="1"/>
  <c r="W262" i="1"/>
  <c r="W264" i="1"/>
  <c r="W266" i="1"/>
  <c r="X266" i="1" s="1"/>
  <c r="W130" i="1"/>
  <c r="W134" i="1"/>
  <c r="W136" i="1"/>
  <c r="W140" i="1"/>
  <c r="W144" i="1"/>
  <c r="K10" i="2"/>
  <c r="W152" i="1"/>
  <c r="X152" i="1" s="1"/>
  <c r="W154" i="1"/>
  <c r="X154" i="1" s="1"/>
  <c r="W156" i="1"/>
  <c r="W160" i="1"/>
  <c r="W162" i="1"/>
  <c r="W164" i="1"/>
  <c r="W168" i="1"/>
  <c r="X168" i="1" s="1"/>
  <c r="W170" i="1"/>
  <c r="X170" i="1" s="1"/>
  <c r="W172" i="1"/>
  <c r="X172" i="1" s="1"/>
  <c r="W174" i="1"/>
  <c r="W176" i="1"/>
  <c r="W178" i="1"/>
  <c r="W180" i="1"/>
  <c r="W194" i="1"/>
  <c r="X194" i="1" s="1"/>
  <c r="W196" i="1"/>
  <c r="X196" i="1" s="1"/>
  <c r="W198" i="1"/>
  <c r="X198" i="1" s="1"/>
  <c r="W200" i="1"/>
  <c r="X200" i="1" s="1"/>
  <c r="W202" i="1"/>
  <c r="W204" i="1"/>
  <c r="W206" i="1"/>
  <c r="W208" i="1"/>
  <c r="W210" i="1"/>
  <c r="X210" i="1" s="1"/>
  <c r="W212" i="1"/>
  <c r="X212" i="1" s="1"/>
  <c r="W214" i="1"/>
  <c r="X214" i="1" s="1"/>
  <c r="W216" i="1"/>
  <c r="X216" i="1" s="1"/>
  <c r="W218" i="1"/>
  <c r="W220" i="1"/>
  <c r="W222" i="1"/>
  <c r="W224" i="1"/>
  <c r="X224" i="1" s="1"/>
  <c r="W226" i="1"/>
  <c r="W228" i="1"/>
  <c r="X228" i="1" s="1"/>
  <c r="W230" i="1"/>
  <c r="X230" i="1" s="1"/>
  <c r="K14" i="2"/>
  <c r="W234" i="1"/>
  <c r="W236" i="1"/>
  <c r="X236" i="1" s="1"/>
  <c r="W238" i="1"/>
  <c r="W242" i="1"/>
  <c r="X242" i="1" s="1"/>
  <c r="W244" i="1"/>
  <c r="X244" i="1" s="1"/>
  <c r="W246" i="1"/>
  <c r="X246" i="1" s="1"/>
  <c r="W248" i="1"/>
  <c r="X248" i="1" s="1"/>
  <c r="W250" i="1"/>
  <c r="W293" i="1"/>
  <c r="X293" i="1" s="1"/>
  <c r="W267" i="1"/>
  <c r="K17" i="2"/>
  <c r="L17" i="2" s="1"/>
  <c r="X65" i="1"/>
  <c r="X133" i="1"/>
  <c r="X169" i="1"/>
  <c r="X184" i="1"/>
  <c r="X187" i="1"/>
  <c r="U31" i="1"/>
  <c r="X47" i="1"/>
  <c r="T80" i="1"/>
  <c r="W80" i="1" s="1"/>
  <c r="V205" i="1"/>
  <c r="W205" i="1" s="1"/>
  <c r="X205" i="1" s="1"/>
  <c r="X264" i="1"/>
  <c r="V232" i="1"/>
  <c r="X19" i="1"/>
  <c r="X25" i="1"/>
  <c r="V66" i="1"/>
  <c r="X13" i="1"/>
  <c r="X268" i="1"/>
  <c r="X42" i="1"/>
  <c r="X159" i="1"/>
  <c r="X165" i="1"/>
  <c r="X171" i="1"/>
  <c r="X177" i="1"/>
  <c r="X109" i="1"/>
  <c r="X173" i="1"/>
  <c r="U232" i="1"/>
  <c r="X48" i="1"/>
  <c r="X57" i="1"/>
  <c r="X101" i="1"/>
  <c r="X119" i="1"/>
  <c r="U141" i="1"/>
  <c r="X183" i="1"/>
  <c r="X189" i="1"/>
  <c r="X291" i="1"/>
  <c r="X294" i="1"/>
  <c r="V296" i="1"/>
  <c r="X98" i="1"/>
  <c r="S127" i="1"/>
  <c r="S270" i="1"/>
  <c r="X153" i="1"/>
  <c r="X40" i="1"/>
  <c r="T127" i="1"/>
  <c r="X151" i="1"/>
  <c r="X222" i="1"/>
  <c r="X262" i="1"/>
  <c r="V270" i="1"/>
  <c r="X300" i="1"/>
  <c r="X306" i="1"/>
  <c r="T31" i="1"/>
  <c r="X49" i="1"/>
  <c r="X61" i="1"/>
  <c r="S66" i="1"/>
  <c r="W66" i="1" s="1"/>
  <c r="X243" i="1"/>
  <c r="X249" i="1"/>
  <c r="U270" i="1"/>
  <c r="X167" i="1"/>
  <c r="X9" i="1"/>
  <c r="X21" i="1"/>
  <c r="X105" i="1"/>
  <c r="X175" i="1"/>
  <c r="X181" i="1"/>
  <c r="X283" i="1"/>
  <c r="X289" i="1"/>
  <c r="V31" i="1"/>
  <c r="X29" i="1"/>
  <c r="X15" i="1"/>
  <c r="X18" i="1"/>
  <c r="X58" i="1"/>
  <c r="U66" i="1"/>
  <c r="S166" i="1"/>
  <c r="X191" i="1"/>
  <c r="X176" i="1"/>
  <c r="X179" i="1"/>
  <c r="X185" i="1"/>
  <c r="X27" i="1"/>
  <c r="X38" i="1"/>
  <c r="X46" i="1"/>
  <c r="X54" i="1"/>
  <c r="X73" i="1"/>
  <c r="X116" i="1"/>
  <c r="T118" i="1"/>
  <c r="X146" i="1"/>
  <c r="X207" i="1"/>
  <c r="X213" i="1"/>
  <c r="X219" i="1"/>
  <c r="T270" i="1"/>
  <c r="X285" i="1"/>
  <c r="X299" i="1"/>
  <c r="X305" i="1"/>
  <c r="V310" i="1"/>
  <c r="E26" i="2"/>
  <c r="I26" i="2" s="1"/>
  <c r="X8" i="1"/>
  <c r="X85" i="1"/>
  <c r="X102" i="1"/>
  <c r="X111" i="1"/>
  <c r="X155" i="1"/>
  <c r="X161" i="1"/>
  <c r="V166" i="1"/>
  <c r="X193" i="1"/>
  <c r="X202" i="1"/>
  <c r="S233" i="1"/>
  <c r="X269" i="1"/>
  <c r="X271" i="1"/>
  <c r="S308" i="1"/>
  <c r="E6" i="2"/>
  <c r="I6" i="2" s="1"/>
  <c r="X11" i="1"/>
  <c r="X28" i="1"/>
  <c r="X33" i="1"/>
  <c r="X39" i="1"/>
  <c r="V41" i="1"/>
  <c r="X44" i="1"/>
  <c r="X52" i="1"/>
  <c r="X60" i="1"/>
  <c r="X82" i="1"/>
  <c r="X97" i="1"/>
  <c r="V99" i="1"/>
  <c r="X122" i="1"/>
  <c r="X125" i="1"/>
  <c r="X139" i="1"/>
  <c r="S141" i="1"/>
  <c r="W141" i="1" s="1"/>
  <c r="X147" i="1"/>
  <c r="X164" i="1"/>
  <c r="U166" i="1"/>
  <c r="X180" i="1"/>
  <c r="X188" i="1"/>
  <c r="V233" i="1"/>
  <c r="X277" i="1"/>
  <c r="X280" i="1"/>
  <c r="X55" i="1"/>
  <c r="X63" i="1"/>
  <c r="X77" i="1"/>
  <c r="T141" i="1"/>
  <c r="X144" i="1"/>
  <c r="T233" i="1"/>
  <c r="X297" i="1"/>
  <c r="X303" i="1"/>
  <c r="X3" i="1"/>
  <c r="X103" i="1"/>
  <c r="U233" i="1"/>
  <c r="X258" i="1"/>
  <c r="X292" i="1"/>
  <c r="X295" i="1"/>
  <c r="C15" i="2"/>
  <c r="G15" i="2" s="1"/>
  <c r="X23" i="1"/>
  <c r="X89" i="1"/>
  <c r="X95" i="1"/>
  <c r="X123" i="1"/>
  <c r="X131" i="1"/>
  <c r="X203" i="1"/>
  <c r="X234" i="1"/>
  <c r="X12" i="1"/>
  <c r="X26" i="1"/>
  <c r="X45" i="1"/>
  <c r="X69" i="1"/>
  <c r="X86" i="1"/>
  <c r="T117" i="1"/>
  <c r="X134" i="1"/>
  <c r="X137" i="1"/>
  <c r="X140" i="1"/>
  <c r="X145" i="1"/>
  <c r="S150" i="1"/>
  <c r="X156" i="1"/>
  <c r="X162" i="1"/>
  <c r="S232" i="1"/>
  <c r="X275" i="1"/>
  <c r="X281" i="1"/>
  <c r="X298" i="1"/>
  <c r="T309" i="1"/>
  <c r="E18" i="2"/>
  <c r="I18" i="2" s="1"/>
  <c r="X72" i="1"/>
  <c r="X75" i="1"/>
  <c r="X209" i="1"/>
  <c r="X215" i="1"/>
  <c r="X221" i="1"/>
  <c r="X227" i="1"/>
  <c r="X265" i="1"/>
  <c r="X284" i="1"/>
  <c r="X287" i="1"/>
  <c r="X301" i="1"/>
  <c r="X307" i="1"/>
  <c r="X7" i="1"/>
  <c r="X24" i="1"/>
  <c r="X43" i="1"/>
  <c r="X51" i="1"/>
  <c r="X81" i="1"/>
  <c r="X93" i="1"/>
  <c r="X104" i="1"/>
  <c r="X107" i="1"/>
  <c r="X129" i="1"/>
  <c r="X132" i="1"/>
  <c r="X143" i="1"/>
  <c r="X157" i="1"/>
  <c r="X163" i="1"/>
  <c r="X195" i="1"/>
  <c r="X238" i="1"/>
  <c r="T240" i="1"/>
  <c r="W240" i="1" s="1"/>
  <c r="X273" i="1"/>
  <c r="X10" i="1"/>
  <c r="X67" i="1"/>
  <c r="X135" i="1"/>
  <c r="L9" i="2"/>
  <c r="X149" i="1"/>
  <c r="X160" i="1"/>
  <c r="U240" i="1"/>
  <c r="X260" i="1"/>
  <c r="X276" i="1"/>
  <c r="X279" i="1"/>
  <c r="X282" i="1"/>
  <c r="X302" i="1"/>
  <c r="F24" i="2"/>
  <c r="J24" i="2" s="1"/>
  <c r="X211" i="1"/>
  <c r="X223" i="1"/>
  <c r="X197" i="1"/>
  <c r="X208" i="1"/>
  <c r="X220" i="1"/>
  <c r="X226" i="1"/>
  <c r="X261" i="1"/>
  <c r="X245" i="1"/>
  <c r="X251" i="1"/>
  <c r="X237" i="1"/>
  <c r="X201" i="1"/>
  <c r="X204" i="1"/>
  <c r="X235" i="1"/>
  <c r="X218" i="1"/>
  <c r="X225" i="1"/>
  <c r="X231" i="1"/>
  <c r="X241" i="1"/>
  <c r="X247" i="1"/>
  <c r="X206" i="1"/>
  <c r="X199" i="1"/>
  <c r="X239" i="1"/>
  <c r="X250" i="1"/>
  <c r="X217" i="1"/>
  <c r="X229" i="1"/>
  <c r="S310" i="1"/>
  <c r="C26" i="2"/>
  <c r="G26" i="2" s="1"/>
  <c r="V117" i="1"/>
  <c r="F7" i="2"/>
  <c r="J7" i="2" s="1"/>
  <c r="D8" i="2"/>
  <c r="H8" i="2" s="1"/>
  <c r="C3" i="2"/>
  <c r="G3" i="2" s="1"/>
  <c r="S41" i="1"/>
  <c r="W41" i="1" s="1"/>
  <c r="D11" i="2"/>
  <c r="H11" i="2" s="1"/>
  <c r="K11" i="2" s="1"/>
  <c r="T166" i="1"/>
  <c r="X83" i="1"/>
  <c r="X88" i="1"/>
  <c r="X91" i="1"/>
  <c r="S99" i="1"/>
  <c r="C6" i="2"/>
  <c r="G6" i="2" s="1"/>
  <c r="X174" i="1"/>
  <c r="X182" i="1"/>
  <c r="X190" i="1"/>
  <c r="U192" i="1"/>
  <c r="W192" i="1" s="1"/>
  <c r="E12" i="2"/>
  <c r="I12" i="2" s="1"/>
  <c r="X263" i="1"/>
  <c r="U80" i="1"/>
  <c r="E5" i="2"/>
  <c r="I5" i="2" s="1"/>
  <c r="F22" i="2"/>
  <c r="J22" i="2" s="1"/>
  <c r="K22" i="2" s="1"/>
  <c r="V127" i="1"/>
  <c r="X142" i="1"/>
  <c r="D16" i="2"/>
  <c r="H16" i="2" s="1"/>
  <c r="T257" i="1"/>
  <c r="W257" i="1" s="1"/>
  <c r="L2" i="2"/>
  <c r="U41" i="1"/>
  <c r="E3" i="2"/>
  <c r="I3" i="2" s="1"/>
  <c r="L10" i="2"/>
  <c r="X34" i="1"/>
  <c r="X37" i="1"/>
  <c r="X68" i="1"/>
  <c r="X120" i="1"/>
  <c r="X130" i="1"/>
  <c r="X138" i="1"/>
  <c r="L23" i="2"/>
  <c r="U118" i="1"/>
  <c r="W118" i="1" s="1"/>
  <c r="E21" i="2"/>
  <c r="I21" i="2" s="1"/>
  <c r="X6" i="1"/>
  <c r="X22" i="1"/>
  <c r="X30" i="1"/>
  <c r="X148" i="1"/>
  <c r="C13" i="2"/>
  <c r="G13" i="2" s="1"/>
  <c r="V308" i="1"/>
  <c r="F19" i="2"/>
  <c r="J19" i="2" s="1"/>
  <c r="S31" i="1"/>
  <c r="D4" i="2"/>
  <c r="H4" i="2" s="1"/>
  <c r="T66" i="1"/>
  <c r="X84" i="1"/>
  <c r="X87" i="1"/>
  <c r="X92" i="1"/>
  <c r="T150" i="1"/>
  <c r="X178" i="1"/>
  <c r="X186" i="1"/>
  <c r="X259" i="1"/>
  <c r="X267" i="1"/>
  <c r="U309" i="1"/>
  <c r="E24" i="2"/>
  <c r="I24" i="2" s="1"/>
  <c r="F5" i="2"/>
  <c r="J5" i="2" s="1"/>
  <c r="D14" i="2"/>
  <c r="H14" i="2" s="1"/>
  <c r="S296" i="1"/>
  <c r="C18" i="2"/>
  <c r="G18" i="2" s="1"/>
  <c r="X35" i="1"/>
  <c r="X128" i="1"/>
  <c r="X136" i="1"/>
  <c r="U117" i="1"/>
  <c r="V126" i="1"/>
  <c r="U127" i="1"/>
  <c r="V150" i="1"/>
  <c r="V240" i="1"/>
  <c r="U308" i="1"/>
  <c r="F21" i="2"/>
  <c r="J21" i="2" s="1"/>
  <c r="K21" i="2" s="1"/>
  <c r="U126" i="1"/>
  <c r="W126" i="1" s="1"/>
  <c r="V141" i="1"/>
  <c r="U150" i="1"/>
  <c r="C12" i="2"/>
  <c r="G12" i="2" s="1"/>
  <c r="D13" i="2"/>
  <c r="H13" i="2" s="1"/>
  <c r="D19" i="2"/>
  <c r="H19" i="2" s="1"/>
  <c r="F12" i="2"/>
  <c r="J12" i="2" s="1"/>
  <c r="E13" i="2"/>
  <c r="I13" i="2" s="1"/>
  <c r="C5" i="2"/>
  <c r="G5" i="2" s="1"/>
  <c r="K5" i="2" s="1"/>
  <c r="D6" i="2"/>
  <c r="H6" i="2" s="1"/>
  <c r="D18" i="2"/>
  <c r="H18" i="2" s="1"/>
  <c r="C24" i="2"/>
  <c r="G24" i="2" s="1"/>
  <c r="D26" i="2"/>
  <c r="H26" i="2" s="1"/>
  <c r="T41" i="1"/>
  <c r="S118" i="1"/>
  <c r="X80" i="1" l="1"/>
  <c r="X99" i="1"/>
  <c r="W99" i="1"/>
  <c r="W150" i="1"/>
  <c r="W270" i="1"/>
  <c r="L11" i="2"/>
  <c r="K13" i="2"/>
  <c r="L13" i="2" s="1"/>
  <c r="W232" i="1"/>
  <c r="X232" i="1" s="1"/>
  <c r="K6" i="2"/>
  <c r="W166" i="1"/>
  <c r="K8" i="2"/>
  <c r="L8" i="2" s="1"/>
  <c r="K12" i="2"/>
  <c r="L12" i="2" s="1"/>
  <c r="K18" i="2"/>
  <c r="W117" i="1"/>
  <c r="L15" i="2"/>
  <c r="K15" i="2"/>
  <c r="W127" i="1"/>
  <c r="K4" i="2"/>
  <c r="L4" i="2" s="1"/>
  <c r="L22" i="2"/>
  <c r="W308" i="1"/>
  <c r="K3" i="2"/>
  <c r="L3" i="2" s="1"/>
  <c r="W31" i="1"/>
  <c r="X31" i="1" s="1"/>
  <c r="X192" i="1"/>
  <c r="K26" i="2"/>
  <c r="W233" i="1"/>
  <c r="K16" i="2"/>
  <c r="L16" i="2" s="1"/>
  <c r="L14" i="2"/>
  <c r="K7" i="2"/>
  <c r="L7" i="2" s="1"/>
  <c r="W296" i="1"/>
  <c r="X296" i="1" s="1"/>
  <c r="K24" i="2"/>
  <c r="W310" i="1"/>
  <c r="W309" i="1"/>
  <c r="X309" i="1" s="1"/>
  <c r="X310" i="1"/>
  <c r="X257" i="1"/>
  <c r="X66" i="1"/>
  <c r="X117" i="1"/>
  <c r="X270" i="1"/>
  <c r="X166" i="1"/>
  <c r="L21" i="2"/>
  <c r="X240" i="1"/>
  <c r="X308" i="1"/>
  <c r="X118" i="1"/>
  <c r="X141" i="1"/>
  <c r="X233" i="1"/>
  <c r="X150" i="1"/>
  <c r="L19" i="2"/>
  <c r="L24" i="2"/>
  <c r="L18" i="2"/>
  <c r="X41" i="1"/>
  <c r="L5" i="2"/>
  <c r="L6" i="2"/>
  <c r="X127" i="1"/>
  <c r="L26" i="2"/>
  <c r="X126" i="1"/>
</calcChain>
</file>

<file path=xl/sharedStrings.xml><?xml version="1.0" encoding="utf-8"?>
<sst xmlns="http://schemas.openxmlformats.org/spreadsheetml/2006/main" count="3198" uniqueCount="581">
  <si>
    <t>México</t>
  </si>
  <si>
    <t>Southern Quintana Roo</t>
  </si>
  <si>
    <t>Steep (45 to 60deg)</t>
  </si>
  <si>
    <t>Coral cluster/Mixed assembleges :: Spur and groove</t>
  </si>
  <si>
    <t>Reef slope/Fore reef :: Middle Break (False wall)</t>
  </si>
  <si>
    <t>Exposed Leeward</t>
  </si>
  <si>
    <t>Barrier</t>
  </si>
  <si>
    <t>South Yucatan</t>
  </si>
  <si>
    <t>Western Caribbean</t>
  </si>
  <si>
    <t>Blanquizal3 (Alejandro's reef)</t>
  </si>
  <si>
    <t>MXFISH3</t>
  </si>
  <si>
    <t>Flat (&lt; 20deg)</t>
  </si>
  <si>
    <t>Hardbottom/Gorgonian plain</t>
  </si>
  <si>
    <t>Reef slope/Fore reef :: Inner Break (False wall)</t>
  </si>
  <si>
    <t>Blanquizal2</t>
  </si>
  <si>
    <t>MXFISH2</t>
  </si>
  <si>
    <t>Moderate (20 to 45deg)</t>
  </si>
  <si>
    <t>Coral cluster/Mixed assembleges :: Orbicella zone</t>
  </si>
  <si>
    <t>Coral Garden</t>
  </si>
  <si>
    <t>MXXCK02</t>
  </si>
  <si>
    <t>Las Cuevitas</t>
  </si>
  <si>
    <t>MXXCK01</t>
  </si>
  <si>
    <t>Xcalak Sin Nombre (Close to Chimenea)</t>
  </si>
  <si>
    <t>MX1059</t>
  </si>
  <si>
    <t>Blanquizal1</t>
  </si>
  <si>
    <t>MXFISH1</t>
  </si>
  <si>
    <t>Close to Punta Gavilán</t>
  </si>
  <si>
    <t>MX1065</t>
  </si>
  <si>
    <t>Ixcayal</t>
  </si>
  <si>
    <t>MX2067</t>
  </si>
  <si>
    <t>Leeward</t>
  </si>
  <si>
    <t>Faro Viejo</t>
  </si>
  <si>
    <t>MAHFAR</t>
  </si>
  <si>
    <t>Luna Azul (Mahahual sin nombre)</t>
  </si>
  <si>
    <t>MAH01</t>
  </si>
  <si>
    <t>San Francisco</t>
  </si>
  <si>
    <t>MX1020</t>
  </si>
  <si>
    <t>Northern Quintana Roo</t>
  </si>
  <si>
    <t>Scattered coral</t>
  </si>
  <si>
    <t>Channel/pass</t>
  </si>
  <si>
    <t>Seasonally Variable</t>
  </si>
  <si>
    <t>Bank</t>
  </si>
  <si>
    <t>Cozumel</t>
  </si>
  <si>
    <t>Chitales</t>
  </si>
  <si>
    <t>MX CHI23</t>
  </si>
  <si>
    <t>Lagoon/shelf patch reef</t>
  </si>
  <si>
    <t>Windward</t>
  </si>
  <si>
    <t>Aristos</t>
  </si>
  <si>
    <t>MX ARI23</t>
  </si>
  <si>
    <t>Reef rim/crest</t>
  </si>
  <si>
    <t>3ra Barrera</t>
  </si>
  <si>
    <t>MX CUN3B23</t>
  </si>
  <si>
    <t>Primera Barrera</t>
  </si>
  <si>
    <t>MX CUN1B23</t>
  </si>
  <si>
    <t>Reef rim/crest :: Reef flat</t>
  </si>
  <si>
    <t>Continental Fringing</t>
  </si>
  <si>
    <t>Fishmarket</t>
  </si>
  <si>
    <t>GVI002</t>
  </si>
  <si>
    <t>Cueva del Tiburon</t>
  </si>
  <si>
    <t>GVI001</t>
  </si>
  <si>
    <t>Coral cluster/Mixed assembleges</t>
  </si>
  <si>
    <t>Reef slope/Fore reef</t>
  </si>
  <si>
    <t>Tulum-Casa Cenote</t>
  </si>
  <si>
    <t>MX1043</t>
  </si>
  <si>
    <t>Tulum-Cuevitas</t>
  </si>
  <si>
    <t>Tulum Dreams</t>
  </si>
  <si>
    <t>Lagoon/shelf patch reef :: Outer shelf</t>
  </si>
  <si>
    <t>Entre Pta Venado y Paamul-Punta Jon</t>
  </si>
  <si>
    <t>MX1050</t>
  </si>
  <si>
    <t>Islote-Entre Playa y Punta Venado</t>
  </si>
  <si>
    <t>MX1116</t>
  </si>
  <si>
    <t>Lagoonal</t>
  </si>
  <si>
    <t>Moc Che snorkel-Cerca Coco Beach</t>
  </si>
  <si>
    <t>MX1057</t>
  </si>
  <si>
    <t>Akumal HMBC</t>
  </si>
  <si>
    <t>Akumal HMBrest</t>
  </si>
  <si>
    <t>Akumal AKP</t>
  </si>
  <si>
    <t>Akumal AKS</t>
  </si>
  <si>
    <t>Vero´s Garden- Puerto Aventuras</t>
  </si>
  <si>
    <t>MX2052</t>
  </si>
  <si>
    <t>Chan Yum Yum-Puerto Aventuras</t>
  </si>
  <si>
    <t>MX1014</t>
  </si>
  <si>
    <t>Paamul-Puerto Aventuras</t>
  </si>
  <si>
    <t>MX1125</t>
  </si>
  <si>
    <t>Coral cluster/Mixed assembleges :: Acropora zone</t>
  </si>
  <si>
    <t>Reef rim/crest :: Back reef</t>
  </si>
  <si>
    <t>Limones</t>
  </si>
  <si>
    <t>MX1132</t>
  </si>
  <si>
    <t>Protected Windward</t>
  </si>
  <si>
    <t>La Bonita</t>
  </si>
  <si>
    <t>MX1131</t>
  </si>
  <si>
    <t>La Ceiba adentro</t>
  </si>
  <si>
    <t>MX1060-23</t>
  </si>
  <si>
    <t>Bandera</t>
  </si>
  <si>
    <t>MX1017</t>
  </si>
  <si>
    <t>Cuevones</t>
  </si>
  <si>
    <t>CUEV18</t>
  </si>
  <si>
    <t>Manchones Grande</t>
  </si>
  <si>
    <t>MX1134</t>
  </si>
  <si>
    <t>Reef shelf edge/wall</t>
  </si>
  <si>
    <t>Paso del Cedral</t>
  </si>
  <si>
    <t>PACE</t>
  </si>
  <si>
    <t>Yucab</t>
  </si>
  <si>
    <t>YUCA</t>
  </si>
  <si>
    <t>Dalila</t>
  </si>
  <si>
    <t>DALI</t>
  </si>
  <si>
    <t>Colombia Cordillera</t>
  </si>
  <si>
    <t>COCO</t>
  </si>
  <si>
    <t>Villa Blanca Profundo</t>
  </si>
  <si>
    <t>MX VB2023</t>
  </si>
  <si>
    <t>Paraiso</t>
  </si>
  <si>
    <t>PAR01</t>
  </si>
  <si>
    <t>Hannan Profundo</t>
  </si>
  <si>
    <t>MX3054</t>
  </si>
  <si>
    <t>Chunchakab Bajo</t>
  </si>
  <si>
    <t>MX3009</t>
  </si>
  <si>
    <t>Hanan Somero</t>
  </si>
  <si>
    <t>MX1126</t>
  </si>
  <si>
    <t>Francesa</t>
  </si>
  <si>
    <t>MX1048</t>
  </si>
  <si>
    <t>Colombia</t>
  </si>
  <si>
    <t>COCO02</t>
  </si>
  <si>
    <t>Chankanaab</t>
  </si>
  <si>
    <t>CHAN01</t>
  </si>
  <si>
    <t>Central Quintana Roo (Sian Ka'an)</t>
  </si>
  <si>
    <t>Niccehabin/MX 1035</t>
  </si>
  <si>
    <t>MX1035</t>
  </si>
  <si>
    <t>MX1005</t>
  </si>
  <si>
    <t>Punta Estrella Frontal somero</t>
  </si>
  <si>
    <t>Punta Estrella Profundo</t>
  </si>
  <si>
    <t>MX1037</t>
  </si>
  <si>
    <t>Punta Allen Norte</t>
  </si>
  <si>
    <t>Punta Allen Centro</t>
  </si>
  <si>
    <t>MX1008</t>
  </si>
  <si>
    <t>Pedro Paila Frontal</t>
  </si>
  <si>
    <t>Yuyum Posterior</t>
  </si>
  <si>
    <t>P. Yuyum</t>
  </si>
  <si>
    <t>Banco Chinchorro</t>
  </si>
  <si>
    <t>Atoll</t>
  </si>
  <si>
    <t>Chinchorro</t>
  </si>
  <si>
    <t>MX3082</t>
  </si>
  <si>
    <t>El Quebradote</t>
  </si>
  <si>
    <t>CHI04</t>
  </si>
  <si>
    <t>Acuario 2</t>
  </si>
  <si>
    <t>Isla Che</t>
  </si>
  <si>
    <t>CHI06</t>
  </si>
  <si>
    <t>Far Star</t>
  </si>
  <si>
    <t>Lagoon/shelf patch reef :: Inshore shelf</t>
  </si>
  <si>
    <t>El Angel</t>
  </si>
  <si>
    <t>CHI05</t>
  </si>
  <si>
    <t>Honduras</t>
  </si>
  <si>
    <t>West Coast Honduras</t>
  </si>
  <si>
    <t>Drowned reef</t>
  </si>
  <si>
    <t>North Honduras</t>
  </si>
  <si>
    <t>Little Italy</t>
  </si>
  <si>
    <t>HNTEL007</t>
  </si>
  <si>
    <t>Edesh Garden</t>
  </si>
  <si>
    <t>HNTEL012</t>
  </si>
  <si>
    <t>Morning Delight / Butterfinger</t>
  </si>
  <si>
    <t>HNTEL009</t>
  </si>
  <si>
    <t>Mushroom Mountain</t>
  </si>
  <si>
    <t>TEL776</t>
  </si>
  <si>
    <t>Rotonda</t>
  </si>
  <si>
    <t>TEL777</t>
  </si>
  <si>
    <t>Capiro Alegria</t>
  </si>
  <si>
    <t>HNTEL004</t>
  </si>
  <si>
    <t>Canyon</t>
  </si>
  <si>
    <t>TELA780</t>
  </si>
  <si>
    <t>Judy`s Place</t>
  </si>
  <si>
    <t>HNTEL011</t>
  </si>
  <si>
    <t>Jeannett`s Reef</t>
  </si>
  <si>
    <t>HNTEL010</t>
  </si>
  <si>
    <t>Guatemala</t>
  </si>
  <si>
    <t>Picuda 1</t>
  </si>
  <si>
    <t>HNPTC001</t>
  </si>
  <si>
    <t>Costa Azul</t>
  </si>
  <si>
    <t>HNPTC005</t>
  </si>
  <si>
    <t>Coral cluster/Mixed assembleges :: Crustose coralline algae</t>
  </si>
  <si>
    <t>Submerged plateau</t>
  </si>
  <si>
    <t>Peylandia (Cangrejo)</t>
  </si>
  <si>
    <t>HNPTC004</t>
  </si>
  <si>
    <t>Barracas</t>
  </si>
  <si>
    <t>HNPTC003</t>
  </si>
  <si>
    <t>Piedra Blanca</t>
  </si>
  <si>
    <t>HNCYS006</t>
  </si>
  <si>
    <t>Piedra de Pablo</t>
  </si>
  <si>
    <t>HNCYS001</t>
  </si>
  <si>
    <t>Sitio de Omar</t>
  </si>
  <si>
    <t>HNCYS005</t>
  </si>
  <si>
    <t>Choro</t>
  </si>
  <si>
    <t>HNCYS004</t>
  </si>
  <si>
    <t>Perez Corner</t>
  </si>
  <si>
    <t>HNUTI012</t>
  </si>
  <si>
    <t>Banco Salmedina</t>
  </si>
  <si>
    <t>HNUTI011</t>
  </si>
  <si>
    <t>Piedra de Armando</t>
  </si>
  <si>
    <t>HNCYS003</t>
  </si>
  <si>
    <t>Solita</t>
  </si>
  <si>
    <t>HNCYS002</t>
  </si>
  <si>
    <t>Lagoon/shelf patch reef :: Mid shelf</t>
  </si>
  <si>
    <t>Piedra de San Juan</t>
  </si>
  <si>
    <t>HNTEL005</t>
  </si>
  <si>
    <t>Cocalito</t>
  </si>
  <si>
    <t>HNTEL003</t>
  </si>
  <si>
    <t>Prolifera Garden</t>
  </si>
  <si>
    <t>HNTEL013</t>
  </si>
  <si>
    <t>Punta Sal</t>
  </si>
  <si>
    <t>HNTEL002</t>
  </si>
  <si>
    <t>Palm View 1</t>
  </si>
  <si>
    <t>TEL778</t>
  </si>
  <si>
    <t>Utila</t>
  </si>
  <si>
    <t>Bay Islands</t>
  </si>
  <si>
    <t>Black Hills</t>
  </si>
  <si>
    <t>UTI015</t>
  </si>
  <si>
    <t>Mangrove Bight</t>
  </si>
  <si>
    <t>HNUTI009</t>
  </si>
  <si>
    <t>Linda's Wall</t>
  </si>
  <si>
    <t>HNUTI008</t>
  </si>
  <si>
    <t>Moon Hole</t>
  </si>
  <si>
    <t>HNUTI003</t>
  </si>
  <si>
    <t>The Maze</t>
  </si>
  <si>
    <t>HNUTA003</t>
  </si>
  <si>
    <t>Rock Harbour Shallow</t>
  </si>
  <si>
    <t>HNUTA005</t>
  </si>
  <si>
    <t>Jose Ramon Shoal</t>
  </si>
  <si>
    <t>HNUTI002</t>
  </si>
  <si>
    <t>Little Cay</t>
  </si>
  <si>
    <t>HNUTI005</t>
  </si>
  <si>
    <t>HNUTA002</t>
  </si>
  <si>
    <t>Cabañas</t>
  </si>
  <si>
    <t>UTI017</t>
  </si>
  <si>
    <t>Salmedina's Cay</t>
  </si>
  <si>
    <t>HNUTI004</t>
  </si>
  <si>
    <t>Tom Howell Shoal</t>
  </si>
  <si>
    <t>HNUTI001</t>
  </si>
  <si>
    <t>Roatan</t>
  </si>
  <si>
    <t>Cordelia</t>
  </si>
  <si>
    <t>HNROA018</t>
  </si>
  <si>
    <t>Smith Bank</t>
  </si>
  <si>
    <t>HNROA010</t>
  </si>
  <si>
    <t>Cordelia Smith</t>
  </si>
  <si>
    <t>HNROA015</t>
  </si>
  <si>
    <t>Key Hole Bay</t>
  </si>
  <si>
    <t>HNROA011</t>
  </si>
  <si>
    <t>Las Palmas</t>
  </si>
  <si>
    <t>HNROA004</t>
  </si>
  <si>
    <t>Boomerang Point</t>
  </si>
  <si>
    <t>HNBAR002</t>
  </si>
  <si>
    <t>McNab Reef</t>
  </si>
  <si>
    <t>HNBAR003</t>
  </si>
  <si>
    <t>Shark Shoal</t>
  </si>
  <si>
    <t>HNBAR001</t>
  </si>
  <si>
    <t>Cliff</t>
  </si>
  <si>
    <t>HNROA012</t>
  </si>
  <si>
    <t>Port Royal</t>
  </si>
  <si>
    <t>HNROA013</t>
  </si>
  <si>
    <t>Oak Ridge</t>
  </si>
  <si>
    <t>HNROA014</t>
  </si>
  <si>
    <t>Trunk Turtle</t>
  </si>
  <si>
    <t>HNBAR004</t>
  </si>
  <si>
    <t>Rita's Scary Wall</t>
  </si>
  <si>
    <t>HNMOR001</t>
  </si>
  <si>
    <t>Camp Bay</t>
  </si>
  <si>
    <t>HNROA008</t>
  </si>
  <si>
    <t>Shark Site</t>
  </si>
  <si>
    <t>HNROASHARK</t>
  </si>
  <si>
    <t>Punta Gorda</t>
  </si>
  <si>
    <t>HNROA009</t>
  </si>
  <si>
    <t>Politilly Bight</t>
  </si>
  <si>
    <t>HNROA006</t>
  </si>
  <si>
    <t>Man of War Cay</t>
  </si>
  <si>
    <t>HNROA005</t>
  </si>
  <si>
    <t>Wrasse Hole</t>
  </si>
  <si>
    <t>HNROA004X</t>
  </si>
  <si>
    <t>Palmetto Bay</t>
  </si>
  <si>
    <t>HNROA001</t>
  </si>
  <si>
    <t>Front Porch</t>
  </si>
  <si>
    <t>HNROA005X</t>
  </si>
  <si>
    <t>Overheat Reef</t>
  </si>
  <si>
    <t>HNROA006X</t>
  </si>
  <si>
    <t>Hole in the Wall</t>
  </si>
  <si>
    <t>CUTRO4A</t>
  </si>
  <si>
    <t>Shallow Sea Quest</t>
  </si>
  <si>
    <t>HNROA001X</t>
  </si>
  <si>
    <t>Tree House</t>
  </si>
  <si>
    <t>HNROA002</t>
  </si>
  <si>
    <t>Guanaja</t>
  </si>
  <si>
    <t>Eel Garden</t>
  </si>
  <si>
    <t>HNGUA001</t>
  </si>
  <si>
    <t>West Peak</t>
  </si>
  <si>
    <t>HNGUA005</t>
  </si>
  <si>
    <t>Rock Caves</t>
  </si>
  <si>
    <t>HNGUA006</t>
  </si>
  <si>
    <t>Long Reef Long Life</t>
  </si>
  <si>
    <t>HNGUA015</t>
  </si>
  <si>
    <t>Captain's Crack</t>
  </si>
  <si>
    <t>HNGUA002</t>
  </si>
  <si>
    <t>West End Reef Patches</t>
  </si>
  <si>
    <t>HNGUA003</t>
  </si>
  <si>
    <t>Allerson Wall</t>
  </si>
  <si>
    <t>HNGUA007</t>
  </si>
  <si>
    <t>Calaway</t>
  </si>
  <si>
    <t>HNGUA013</t>
  </si>
  <si>
    <t>Mayra's Thunder</t>
  </si>
  <si>
    <t>HNGUA012</t>
  </si>
  <si>
    <t>Shark Stop</t>
  </si>
  <si>
    <t>HNGUA014</t>
  </si>
  <si>
    <t>Well Roy</t>
  </si>
  <si>
    <t>HNGUA011</t>
  </si>
  <si>
    <t>Baalmorales</t>
  </si>
  <si>
    <t>HNGUA004</t>
  </si>
  <si>
    <t>Shark Alley</t>
  </si>
  <si>
    <t>HNGUA010</t>
  </si>
  <si>
    <t>George Cay</t>
  </si>
  <si>
    <t>HNGUA009</t>
  </si>
  <si>
    <t>Graham Cay</t>
  </si>
  <si>
    <t>HNGUA008</t>
  </si>
  <si>
    <t>East Coast Honduras</t>
  </si>
  <si>
    <t>Eel Bite</t>
  </si>
  <si>
    <t>TRUFUCU011</t>
  </si>
  <si>
    <t>Mero</t>
  </si>
  <si>
    <t>TRUFUCU004</t>
  </si>
  <si>
    <t>Alina's Dream</t>
  </si>
  <si>
    <t>TRUFUCU010</t>
  </si>
  <si>
    <t>King Crab</t>
  </si>
  <si>
    <t>TRUFUCU012</t>
  </si>
  <si>
    <t>Cayo Blanco</t>
  </si>
  <si>
    <t>TRUFUCU003</t>
  </si>
  <si>
    <t>Bajo Seco</t>
  </si>
  <si>
    <t>HNSF001</t>
  </si>
  <si>
    <t>Portuaria/Santa Fe</t>
  </si>
  <si>
    <t>TRUFUCU006</t>
  </si>
  <si>
    <t>Scattered coral :: Macroalgae</t>
  </si>
  <si>
    <t>Sweet Spot</t>
  </si>
  <si>
    <t>TRUFUCU008</t>
  </si>
  <si>
    <t>Cayos Cochinos</t>
  </si>
  <si>
    <t>Estacion Cientifica</t>
  </si>
  <si>
    <t>HNCYC013</t>
  </si>
  <si>
    <t>Voitague</t>
  </si>
  <si>
    <t>HNCYC005</t>
  </si>
  <si>
    <t>Tariagagu</t>
  </si>
  <si>
    <t>HNCYC004</t>
  </si>
  <si>
    <t>Caballeros 2</t>
  </si>
  <si>
    <t>HNCYC002</t>
  </si>
  <si>
    <t>Caballeros 1</t>
  </si>
  <si>
    <t>HNCYC001</t>
  </si>
  <si>
    <t>Pelicano 4</t>
  </si>
  <si>
    <t>HNCYC009</t>
  </si>
  <si>
    <t>Cayo Timon</t>
  </si>
  <si>
    <t>HNCYC012</t>
  </si>
  <si>
    <t>Roatan Banks 2</t>
  </si>
  <si>
    <t>HNCYCZA004</t>
  </si>
  <si>
    <t>Roatan Banks 1</t>
  </si>
  <si>
    <t>HNCYCZA003</t>
  </si>
  <si>
    <t>Playa Pelicano Cayo Menor</t>
  </si>
  <si>
    <t>HNCYC010</t>
  </si>
  <si>
    <t>Playa 1</t>
  </si>
  <si>
    <t>HNCYC011</t>
  </si>
  <si>
    <t>Cayo Cordero</t>
  </si>
  <si>
    <t>HNCYC006</t>
  </si>
  <si>
    <t>Cayo Culebra</t>
  </si>
  <si>
    <t>HNCYC003</t>
  </si>
  <si>
    <t>Los Trozos C3P</t>
  </si>
  <si>
    <t>GT004</t>
  </si>
  <si>
    <t>Cabo Tres Puntas 12</t>
  </si>
  <si>
    <t>GT006</t>
  </si>
  <si>
    <t>Placas Cabo Tres Puntas</t>
  </si>
  <si>
    <t>GT003</t>
  </si>
  <si>
    <t>Motaguilla 136</t>
  </si>
  <si>
    <t>GT009</t>
  </si>
  <si>
    <t>Motaguilla 1</t>
  </si>
  <si>
    <t>GT007</t>
  </si>
  <si>
    <t>Bajón Corona Caiman</t>
  </si>
  <si>
    <t>GT008</t>
  </si>
  <si>
    <t>Corona Lucido 022</t>
  </si>
  <si>
    <t>GT0010</t>
  </si>
  <si>
    <t>Belize</t>
  </si>
  <si>
    <t>Turneffe Atoll</t>
  </si>
  <si>
    <t>Wall (&gt; 60deg)</t>
  </si>
  <si>
    <t>Offshore Belize</t>
  </si>
  <si>
    <t>CZ2_SFR</t>
  </si>
  <si>
    <t>CBSFR</t>
  </si>
  <si>
    <t>SP_SFR</t>
  </si>
  <si>
    <t>1206SFR</t>
  </si>
  <si>
    <t>1206DFR</t>
  </si>
  <si>
    <t>CBDFR</t>
  </si>
  <si>
    <t>1062SFR</t>
  </si>
  <si>
    <t>Other</t>
  </si>
  <si>
    <t>West Point 5</t>
  </si>
  <si>
    <t>WP5_SFR</t>
  </si>
  <si>
    <t>WP5_DFR</t>
  </si>
  <si>
    <t>West Point 4</t>
  </si>
  <si>
    <t>WP4_SFR</t>
  </si>
  <si>
    <t>WP4_BR</t>
  </si>
  <si>
    <t>Soldier Point</t>
  </si>
  <si>
    <t>SP_DFR</t>
  </si>
  <si>
    <t>Cockroach Zone</t>
  </si>
  <si>
    <t>CZ2_DFR</t>
  </si>
  <si>
    <t>1062DFR</t>
  </si>
  <si>
    <t>BZ1062</t>
  </si>
  <si>
    <t>Mauger Point</t>
  </si>
  <si>
    <t>MP_SFR</t>
  </si>
  <si>
    <t>MP_DFR</t>
  </si>
  <si>
    <t>WP4_DFR</t>
  </si>
  <si>
    <t>Southern Barrier Complex</t>
  </si>
  <si>
    <t>Ranguana</t>
  </si>
  <si>
    <t>NA,NA</t>
  </si>
  <si>
    <t>BZ1178</t>
  </si>
  <si>
    <t>Laughing Bird Caye 2</t>
  </si>
  <si>
    <t>LBCMBRS2</t>
  </si>
  <si>
    <t>Laughing Bird Caye 1</t>
  </si>
  <si>
    <t>LBCMBRS1</t>
  </si>
  <si>
    <t>Traps Caye</t>
  </si>
  <si>
    <t>BZ1098</t>
  </si>
  <si>
    <t>Bugle's Caye</t>
  </si>
  <si>
    <t>BZ1177</t>
  </si>
  <si>
    <t>Scattered coral :: Seagrass</t>
  </si>
  <si>
    <t>Carrie Caye</t>
  </si>
  <si>
    <t>BZ1037</t>
  </si>
  <si>
    <t>Scattered coral :: Rubble</t>
  </si>
  <si>
    <t>Pompion</t>
  </si>
  <si>
    <t>Nicholas Caye</t>
  </si>
  <si>
    <t>BZPHMR02</t>
  </si>
  <si>
    <t>Preservation Zone</t>
  </si>
  <si>
    <t>BZSCMR</t>
  </si>
  <si>
    <t>Seal Caye</t>
  </si>
  <si>
    <t>BZ1149</t>
  </si>
  <si>
    <t>Rise &amp; Fall</t>
  </si>
  <si>
    <t>BZ1130</t>
  </si>
  <si>
    <t>Nothing Special</t>
  </si>
  <si>
    <t>BZ1124</t>
  </si>
  <si>
    <t>Coral Forest</t>
  </si>
  <si>
    <t>BZ1026</t>
  </si>
  <si>
    <t>White Reef</t>
  </si>
  <si>
    <t>BZ1019</t>
  </si>
  <si>
    <t>Corona Caiman sensor temp</t>
  </si>
  <si>
    <t>CC02</t>
  </si>
  <si>
    <t>Corona Caiman</t>
  </si>
  <si>
    <t>CC01</t>
  </si>
  <si>
    <t>Northern Barrier Complex</t>
  </si>
  <si>
    <t>BZ1234</t>
  </si>
  <si>
    <t>BZ1081</t>
  </si>
  <si>
    <t>Caye Caulker Southern Channel</t>
  </si>
  <si>
    <t>CCSC</t>
  </si>
  <si>
    <t>BZ1229</t>
  </si>
  <si>
    <t>Mackerel Hole</t>
  </si>
  <si>
    <t>1076B</t>
  </si>
  <si>
    <t>Coral Gardens</t>
  </si>
  <si>
    <t>BZ1077</t>
  </si>
  <si>
    <t>North of Caye Caulker Marine Reserve</t>
  </si>
  <si>
    <t>BZ1230</t>
  </si>
  <si>
    <t>BZHCCD01</t>
  </si>
  <si>
    <t>BZHCCD02</t>
  </si>
  <si>
    <t>North of Hol Chan Marine Reserve</t>
  </si>
  <si>
    <t>BZ1231</t>
  </si>
  <si>
    <t>Tres Cocos</t>
  </si>
  <si>
    <t>BZ1079</t>
  </si>
  <si>
    <t>Mexico Rocks</t>
  </si>
  <si>
    <t>MXRCK</t>
  </si>
  <si>
    <t>Basil Jones</t>
  </si>
  <si>
    <t>BZ1080</t>
  </si>
  <si>
    <t>Lighthouse Reef</t>
  </si>
  <si>
    <t>LHRA</t>
  </si>
  <si>
    <t>R24</t>
  </si>
  <si>
    <t>R23</t>
  </si>
  <si>
    <t>R22</t>
  </si>
  <si>
    <t>R21 BR</t>
  </si>
  <si>
    <t>R20 SFR</t>
  </si>
  <si>
    <t>R19</t>
  </si>
  <si>
    <t>R18 BR</t>
  </si>
  <si>
    <t>R17 SFR</t>
  </si>
  <si>
    <t>R16 DFR</t>
  </si>
  <si>
    <t>R15 DFR</t>
  </si>
  <si>
    <t>R14</t>
  </si>
  <si>
    <t>R13 SFR</t>
  </si>
  <si>
    <t>Scattered coral :: Sand</t>
  </si>
  <si>
    <t>R12</t>
  </si>
  <si>
    <t>R11 SFR</t>
  </si>
  <si>
    <t>R10 DFR</t>
  </si>
  <si>
    <t>R9 BR</t>
  </si>
  <si>
    <t>R08</t>
  </si>
  <si>
    <t>R07</t>
  </si>
  <si>
    <t>R06</t>
  </si>
  <si>
    <t>R05</t>
  </si>
  <si>
    <t>R04</t>
  </si>
  <si>
    <t>R03</t>
  </si>
  <si>
    <t>R02</t>
  </si>
  <si>
    <t>R01</t>
  </si>
  <si>
    <t>Glover’s Reef Atoll</t>
  </si>
  <si>
    <t>Glover's North Inner Patch</t>
  </si>
  <si>
    <t>BZ1109</t>
  </si>
  <si>
    <t>Glover's Reef Northwest(east)</t>
  </si>
  <si>
    <t>BZ1052</t>
  </si>
  <si>
    <t>Glover's Reef Northeast</t>
  </si>
  <si>
    <t>BZ1050</t>
  </si>
  <si>
    <t>Glovers Reef, Glovers Reef</t>
  </si>
  <si>
    <t>BZ1049</t>
  </si>
  <si>
    <t>CZFR2</t>
  </si>
  <si>
    <t>Southwest Glover’s Patch</t>
  </si>
  <si>
    <t>BZ1106</t>
  </si>
  <si>
    <t>Glover’s Reef Southwest</t>
  </si>
  <si>
    <t>BZ1045</t>
  </si>
  <si>
    <t>North of Middle Caye</t>
  </si>
  <si>
    <t>BZ1104</t>
  </si>
  <si>
    <t>Glover’s Reef</t>
  </si>
  <si>
    <t>BZ1047</t>
  </si>
  <si>
    <t>Central Barrier Complex</t>
  </si>
  <si>
    <t>Robinson area flats</t>
  </si>
  <si>
    <t>BZ1118</t>
  </si>
  <si>
    <t>Robinson Point Caye</t>
  </si>
  <si>
    <t>BZ1215</t>
  </si>
  <si>
    <t>Paranga Grounding</t>
  </si>
  <si>
    <t>BZ1064</t>
  </si>
  <si>
    <t>South Water  Caye Reef</t>
  </si>
  <si>
    <t>BZ1105</t>
  </si>
  <si>
    <t>Baker Caye</t>
  </si>
  <si>
    <t>BZ1100</t>
  </si>
  <si>
    <t>Gladden Caye</t>
  </si>
  <si>
    <t>BZ1041</t>
  </si>
  <si>
    <t>False Caye</t>
  </si>
  <si>
    <t>BZ1186</t>
  </si>
  <si>
    <t>South Water Caye</t>
  </si>
  <si>
    <t>BZ1043</t>
  </si>
  <si>
    <t>NE Range</t>
  </si>
  <si>
    <t>BZ1103</t>
  </si>
  <si>
    <t>Wee Wee Cay</t>
  </si>
  <si>
    <t>BZ1192</t>
  </si>
  <si>
    <t>Caye Glory</t>
  </si>
  <si>
    <t>BZ2054</t>
  </si>
  <si>
    <t>BZCGMF</t>
  </si>
  <si>
    <t>SWCGUZFR6</t>
  </si>
  <si>
    <t>SWCGUZFR5</t>
  </si>
  <si>
    <t>SWCGUZFR4</t>
  </si>
  <si>
    <t>SWCGUZFR3</t>
  </si>
  <si>
    <t>SWCGUZFR2</t>
  </si>
  <si>
    <t>SWCGUZFR1</t>
  </si>
  <si>
    <t>SWCCZFR6</t>
  </si>
  <si>
    <t>SWCCZFR5</t>
  </si>
  <si>
    <t>SWCCZFR4</t>
  </si>
  <si>
    <t>SWCCZFR3</t>
  </si>
  <si>
    <t>SWCCZFR2</t>
  </si>
  <si>
    <t>SWCCZFR1</t>
  </si>
  <si>
    <t>Way Point 3</t>
  </si>
  <si>
    <t>WP3</t>
  </si>
  <si>
    <t>Spanish Bay</t>
  </si>
  <si>
    <t>BZ1128</t>
  </si>
  <si>
    <t>Goff's Caye</t>
  </si>
  <si>
    <t>Coral Lane</t>
  </si>
  <si>
    <t>Rendezvous</t>
  </si>
  <si>
    <t>BZ1112</t>
  </si>
  <si>
    <t>Survey ID</t>
  </si>
  <si>
    <t>Code</t>
  </si>
  <si>
    <t>Name</t>
  </si>
  <si>
    <t>Latitude</t>
  </si>
  <si>
    <t>Longitude</t>
  </si>
  <si>
    <t>Ecoregion</t>
  </si>
  <si>
    <t>Shelf</t>
  </si>
  <si>
    <t>Country</t>
  </si>
  <si>
    <t>Subregion</t>
  </si>
  <si>
    <t>Reef Type</t>
  </si>
  <si>
    <t>Reef Exposure</t>
  </si>
  <si>
    <t>Reef Zone</t>
  </si>
  <si>
    <t>Reef Habitat</t>
  </si>
  <si>
    <t>Reef Inclination</t>
  </si>
  <si>
    <t>Fleshy Macroalgae (%)</t>
  </si>
  <si>
    <t>Live Coral (%)</t>
  </si>
  <si>
    <r>
      <rPr>
        <sz val="11"/>
        <color rgb="FF000000"/>
        <rFont val="Calibri"/>
      </rPr>
      <t>Herbivorous Fish (g/100m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</si>
  <si>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r>
      <rPr>
        <sz val="11"/>
        <color rgb="FF000000"/>
        <rFont val="Calibri"/>
      </rPr>
      <t>Commercial Fish (g/100m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</si>
  <si>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FMA Index</t>
  </si>
  <si>
    <t>LC Index</t>
  </si>
  <si>
    <t>HF Index</t>
  </si>
  <si>
    <t>CF Index</t>
  </si>
  <si>
    <t>Index Average</t>
  </si>
  <si>
    <t>RHI</t>
  </si>
  <si>
    <t>All Data</t>
  </si>
  <si>
    <t>Extra</t>
  </si>
  <si>
    <t>Punta Loria</t>
  </si>
  <si>
    <t>Punta Loria (Control)</t>
  </si>
  <si>
    <t>San Roman Norte</t>
  </si>
  <si>
    <t>Gallineros</t>
  </si>
  <si>
    <t>Gallineros (Control)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</si>
</sst>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#"/>
    <numFmt numFmtId="165" formatCode="0.0"/>
    <numFmt numFmtId="166" formatCode="0.0000"/>
  </numFmts>
  <fonts count="3" x14ac:knownFonts="1">
    <font>
      <sz val="11"/>
      <color rgb="FF000000"/>
      <name val="Calibri"/>
    </font>
    <font>
      <vertAlign val="superscript"/>
      <sz val="11"/>
      <color rgb="FF000000"/>
      <name val="Calibri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AFAFAF"/>
        <bgColor rgb="FFAFAFAF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indexed="64"/>
      </patternFill>
    </fill>
    <fill>
      <patternFill patternType="solid">
        <fgColor rgb="FFAFAFA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2" borderId="1" xfId="0" applyNumberFormat="1" applyFill="1" applyBorder="1" applyAlignment="1">
      <alignment horizontal="center" vertical="center"/>
    </xf>
    <xf numFmtId="10" fontId="0" fillId="0" borderId="0" xfId="0" applyNumberFormat="1"/>
    <xf numFmtId="10" fontId="0" fillId="3" borderId="0" xfId="0" applyNumberFormat="1" applyFill="1"/>
    <xf numFmtId="10" fontId="0" fillId="4" borderId="0" xfId="0" applyNumberFormat="1" applyFill="1"/>
    <xf numFmtId="10" fontId="0" fillId="5" borderId="0" xfId="0" applyNumberFormat="1" applyFill="1"/>
    <xf numFmtId="1" fontId="0" fillId="2" borderId="1" xfId="0" applyNumberFormat="1" applyFill="1" applyBorder="1" applyAlignment="1">
      <alignment horizontal="center" vertical="center"/>
    </xf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0" borderId="2" xfId="0" applyBorder="1"/>
    <xf numFmtId="0" fontId="0" fillId="6" borderId="2" xfId="0" applyFill="1" applyBorder="1" applyAlignment="1">
      <alignment horizontal="left" vertical="center"/>
    </xf>
    <xf numFmtId="0" fontId="0" fillId="6" borderId="2" xfId="0" applyFill="1" applyBorder="1"/>
    <xf numFmtId="10" fontId="0" fillId="2" borderId="2" xfId="0" applyNumberFormat="1" applyFill="1" applyBorder="1" applyAlignment="1">
      <alignment horizontal="center" vertical="center"/>
    </xf>
    <xf numFmtId="10" fontId="0" fillId="0" borderId="2" xfId="0" applyNumberFormat="1" applyBorder="1"/>
    <xf numFmtId="10" fontId="0" fillId="6" borderId="2" xfId="0" applyNumberFormat="1" applyFill="1" applyBorder="1"/>
    <xf numFmtId="1" fontId="0" fillId="2" borderId="2" xfId="0" applyNumberFormat="1" applyFill="1" applyBorder="1" applyAlignment="1">
      <alignment horizontal="center" vertical="center"/>
    </xf>
    <xf numFmtId="1" fontId="0" fillId="0" borderId="2" xfId="0" applyNumberFormat="1" applyBorder="1"/>
    <xf numFmtId="1" fontId="0" fillId="6" borderId="2" xfId="0" applyNumberFormat="1" applyFill="1" applyBorder="1"/>
    <xf numFmtId="164" fontId="0" fillId="2" borderId="2" xfId="0" applyNumberFormat="1" applyFill="1" applyBorder="1" applyAlignment="1">
      <alignment horizontal="center" vertical="center"/>
    </xf>
    <xf numFmtId="164" fontId="0" fillId="0" borderId="2" xfId="0" applyNumberFormat="1" applyBorder="1"/>
    <xf numFmtId="164" fontId="0" fillId="6" borderId="2" xfId="0" applyNumberFormat="1" applyFill="1" applyBorder="1"/>
    <xf numFmtId="0" fontId="2" fillId="0" borderId="0" xfId="0" applyFont="1"/>
    <xf numFmtId="164" fontId="0" fillId="7" borderId="0" xfId="0" applyNumberFormat="1" applyFill="1"/>
    <xf numFmtId="164" fontId="0" fillId="8" borderId="0" xfId="0" applyNumberFormat="1" applyFill="1"/>
    <xf numFmtId="165" fontId="0" fillId="5" borderId="0" xfId="0" applyNumberFormat="1" applyFill="1"/>
    <xf numFmtId="166" fontId="0" fillId="0" borderId="2" xfId="0" applyNumberFormat="1" applyBorder="1"/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12">
    <dxf>
      <fill>
        <patternFill patternType="solid">
          <bgColor rgb="FF0091AF"/>
        </patternFill>
      </fill>
    </dxf>
    <dxf>
      <fill>
        <patternFill patternType="solid">
          <bgColor rgb="FF89C765"/>
        </patternFill>
      </fill>
    </dxf>
    <dxf>
      <fill>
        <patternFill patternType="solid">
          <bgColor rgb="FFFFD64F"/>
        </patternFill>
      </fill>
    </dxf>
    <dxf>
      <fill>
        <patternFill patternType="solid">
          <bgColor rgb="FFF58345"/>
        </patternFill>
      </fill>
    </dxf>
    <dxf>
      <fill>
        <patternFill patternType="solid">
          <bgColor rgb="FFDB414C"/>
        </patternFill>
      </fill>
    </dxf>
    <dxf>
      <fill>
        <patternFill patternType="solid">
          <bgColor rgb="FF737373"/>
        </patternFill>
      </fill>
    </dxf>
    <dxf>
      <fill>
        <patternFill patternType="solid">
          <bgColor rgb="FF0091AF"/>
        </patternFill>
      </fill>
    </dxf>
    <dxf>
      <fill>
        <patternFill patternType="solid">
          <bgColor rgb="FF89C765"/>
        </patternFill>
      </fill>
    </dxf>
    <dxf>
      <fill>
        <patternFill patternType="solid">
          <bgColor rgb="FFFFD64F"/>
        </patternFill>
      </fill>
    </dxf>
    <dxf>
      <fill>
        <patternFill patternType="solid">
          <bgColor rgb="FFF58345"/>
        </patternFill>
      </fill>
    </dxf>
    <dxf>
      <fill>
        <patternFill patternType="solid">
          <bgColor rgb="FFDB414C"/>
        </patternFill>
      </fill>
    </dxf>
    <dxf>
      <fill>
        <patternFill patternType="solid">
          <bgColor rgb="FF737373"/>
        </patternFill>
      </fill>
    </dxf>
  </dxfs>
  <tableStyles count="0" defaultTableStyle="TableStyleMedium9"/>
  <colors>
    <mruColors>
      <color rgb="FFCCCCCC"/>
      <color rgb="FFA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0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1" bestFit="1" customWidth="1"/>
    <col min="2" max="2" width="16" bestFit="1" customWidth="1"/>
    <col min="3" max="3" width="44" bestFit="1" customWidth="1"/>
    <col min="4" max="4" width="10" bestFit="1" customWidth="1"/>
    <col min="5" max="5" width="11" bestFit="1" customWidth="1"/>
    <col min="6" max="6" width="21" bestFit="1" customWidth="1"/>
    <col min="7" max="7" width="18" bestFit="1" customWidth="1"/>
    <col min="8" max="8" width="11" bestFit="1" customWidth="1"/>
    <col min="9" max="9" width="39" bestFit="1" customWidth="1"/>
    <col min="10" max="10" width="24" bestFit="1" customWidth="1"/>
    <col min="11" max="11" width="23" bestFit="1" customWidth="1"/>
    <col min="12" max="12" width="58" bestFit="1" customWidth="1"/>
    <col min="13" max="13" width="70" bestFit="1" customWidth="1"/>
    <col min="14" max="14" width="26" bestFit="1" customWidth="1"/>
    <col min="15" max="15" width="25" style="6" bestFit="1" customWidth="1"/>
    <col min="16" max="16" width="31" style="11" bestFit="1" customWidth="1"/>
    <col min="17" max="17" width="30" style="11" bestFit="1" customWidth="1"/>
    <col min="18" max="18" width="17" style="6" bestFit="1" customWidth="1"/>
    <col min="19" max="19" width="11" style="11" bestFit="1" customWidth="1"/>
    <col min="20" max="22" width="10" style="11" bestFit="1" customWidth="1"/>
    <col min="23" max="23" width="16" style="16" bestFit="1" customWidth="1"/>
    <col min="24" max="24" width="4" style="11" bestFit="1" customWidth="1"/>
  </cols>
  <sheetData>
    <row r="1" spans="1:24" ht="18" thickBot="1" x14ac:dyDescent="0.3">
      <c r="A1" s="1" t="s">
        <v>550</v>
      </c>
      <c r="B1" s="1" t="s">
        <v>551</v>
      </c>
      <c r="C1" s="1" t="s">
        <v>552</v>
      </c>
      <c r="D1" s="1" t="s">
        <v>553</v>
      </c>
      <c r="E1" s="1" t="s">
        <v>554</v>
      </c>
      <c r="F1" s="1" t="s">
        <v>555</v>
      </c>
      <c r="G1" s="1" t="s">
        <v>556</v>
      </c>
      <c r="H1" s="1" t="s">
        <v>557</v>
      </c>
      <c r="I1" s="1" t="s">
        <v>558</v>
      </c>
      <c r="J1" s="1" t="s">
        <v>559</v>
      </c>
      <c r="K1" s="1" t="s">
        <v>560</v>
      </c>
      <c r="L1" s="1" t="s">
        <v>561</v>
      </c>
      <c r="M1" s="1" t="s">
        <v>562</v>
      </c>
      <c r="N1" s="1" t="s">
        <v>563</v>
      </c>
      <c r="O1" s="5" t="s">
        <v>564</v>
      </c>
      <c r="P1" s="10" t="s">
        <v>566</v>
      </c>
      <c r="Q1" s="10" t="s">
        <v>567</v>
      </c>
      <c r="R1" s="5" t="s">
        <v>565</v>
      </c>
      <c r="S1" s="10" t="s">
        <v>568</v>
      </c>
      <c r="T1" s="10" t="s">
        <v>570</v>
      </c>
      <c r="U1" s="10" t="s">
        <v>571</v>
      </c>
      <c r="V1" s="10" t="s">
        <v>569</v>
      </c>
      <c r="W1" s="15" t="s">
        <v>572</v>
      </c>
      <c r="X1" s="10" t="s">
        <v>573</v>
      </c>
    </row>
    <row r="2" spans="1:24" x14ac:dyDescent="0.25">
      <c r="A2">
        <v>113</v>
      </c>
      <c r="B2" t="s">
        <v>549</v>
      </c>
      <c r="C2" t="s">
        <v>548</v>
      </c>
      <c r="D2">
        <v>17.245100000000001</v>
      </c>
      <c r="E2">
        <v>-88.052199999999999</v>
      </c>
      <c r="F2" t="s">
        <v>8</v>
      </c>
      <c r="G2" t="s">
        <v>376</v>
      </c>
      <c r="H2" t="s">
        <v>376</v>
      </c>
      <c r="I2" t="s">
        <v>506</v>
      </c>
      <c r="J2" t="s">
        <v>6</v>
      </c>
      <c r="K2" t="s">
        <v>46</v>
      </c>
      <c r="L2" t="s">
        <v>49</v>
      </c>
      <c r="M2" t="s">
        <v>38</v>
      </c>
      <c r="N2" t="s">
        <v>16</v>
      </c>
      <c r="O2" s="6">
        <v>0.01</v>
      </c>
      <c r="P2" s="11">
        <v>1806.0879122402</v>
      </c>
      <c r="Q2" s="11">
        <v>587.12513443770001</v>
      </c>
      <c r="R2" s="6">
        <v>0.26500000000000001</v>
      </c>
      <c r="S2" s="11">
        <f t="shared" ref="S2:S65" si="0">IF(O2 = "", "", IF(O2 &lt; 0.011, 5, IF(O2 &lt; 0.051, 4, IF(O2 &lt; 0.121, 3, IF(O2 &lt; 0.251, 2, 1)))))</f>
        <v>5</v>
      </c>
      <c r="T2" s="11">
        <f t="shared" ref="T2:T65" si="1">IF(P2 = "", "", IF(P2 &lt; 990, 1, IF(P2 &lt; 1860, 2, IF(P2 &lt; 2740, 3, IF(P2 &lt; 3290, 4, 5)))))</f>
        <v>2</v>
      </c>
      <c r="U2" s="11">
        <f t="shared" ref="U2:U65" si="2">IF(Q2 = "", "", IF(Q2 &lt; 390, 1, IF(Q2 &lt; 800, 2, IF(Q2 &lt; 1210, 3, IF(Q2 &lt; 1620, 4, 5)))))</f>
        <v>2</v>
      </c>
      <c r="V2" s="11">
        <f t="shared" ref="V2:V65" si="3">IF(R2 = "", "", IF(R2 &lt; 0.05, 1, IF(R2 &lt; 0.1, 2, IF(R2 &lt; 0.2, 3, IF(R2 &lt; 0.4, 4, 5)))))</f>
        <v>4</v>
      </c>
      <c r="W2" s="16">
        <f>AVERAGE(S2:V2)</f>
        <v>3.25</v>
      </c>
      <c r="X2" s="11">
        <f t="shared" ref="X2:X65" si="4">IF(W2 = "", "", IF(W2 &lt; 0.1, 0, IF(W2 &lt; 1.9, 1, IF(W2 &lt; 2.7, 2, IF(W2 &lt; 3.5, 3, IF(W2 &lt; 4.3, 4, 5))))))</f>
        <v>3</v>
      </c>
    </row>
    <row r="3" spans="1:24" x14ac:dyDescent="0.25">
      <c r="A3">
        <v>114</v>
      </c>
      <c r="B3" t="s">
        <v>547</v>
      </c>
      <c r="C3" t="s">
        <v>547</v>
      </c>
      <c r="D3">
        <v>17.307200000000002</v>
      </c>
      <c r="E3">
        <v>-88.053799999999995</v>
      </c>
      <c r="F3" t="s">
        <v>8</v>
      </c>
      <c r="G3" t="s">
        <v>376</v>
      </c>
      <c r="H3" t="s">
        <v>376</v>
      </c>
      <c r="I3" t="s">
        <v>506</v>
      </c>
      <c r="J3" t="s">
        <v>6</v>
      </c>
      <c r="K3" t="s">
        <v>387</v>
      </c>
      <c r="L3" t="s">
        <v>85</v>
      </c>
      <c r="M3" t="s">
        <v>60</v>
      </c>
      <c r="N3" t="s">
        <v>16</v>
      </c>
      <c r="O3" s="6">
        <v>0.01</v>
      </c>
      <c r="P3" s="11">
        <v>3742.4624140359001</v>
      </c>
      <c r="Q3" s="11">
        <v>450.21304762748002</v>
      </c>
      <c r="R3" s="6">
        <v>0.27333333333332999</v>
      </c>
      <c r="S3" s="11">
        <f t="shared" si="0"/>
        <v>5</v>
      </c>
      <c r="T3" s="11">
        <f t="shared" si="1"/>
        <v>5</v>
      </c>
      <c r="U3" s="11">
        <f t="shared" si="2"/>
        <v>2</v>
      </c>
      <c r="V3" s="11">
        <f t="shared" si="3"/>
        <v>4</v>
      </c>
      <c r="W3" s="16">
        <f t="shared" ref="W3:W66" si="5">AVERAGE(S3:V3)</f>
        <v>4</v>
      </c>
      <c r="X3" s="11">
        <f t="shared" si="4"/>
        <v>4</v>
      </c>
    </row>
    <row r="4" spans="1:24" x14ac:dyDescent="0.25">
      <c r="A4">
        <v>115</v>
      </c>
      <c r="B4" t="s">
        <v>546</v>
      </c>
      <c r="C4" t="s">
        <v>546</v>
      </c>
      <c r="D4">
        <v>17.3521</v>
      </c>
      <c r="E4">
        <v>-88.038499999999999</v>
      </c>
      <c r="F4" t="s">
        <v>8</v>
      </c>
      <c r="G4" t="s">
        <v>376</v>
      </c>
      <c r="H4" t="s">
        <v>376</v>
      </c>
      <c r="I4" t="s">
        <v>506</v>
      </c>
      <c r="J4" t="s">
        <v>6</v>
      </c>
      <c r="K4" t="s">
        <v>387</v>
      </c>
      <c r="L4" t="s">
        <v>49</v>
      </c>
      <c r="M4" t="s">
        <v>60</v>
      </c>
      <c r="N4" t="s">
        <v>11</v>
      </c>
      <c r="O4" s="6">
        <v>0.06</v>
      </c>
      <c r="P4" s="11">
        <v>3162.1965302345998</v>
      </c>
      <c r="Q4" s="11">
        <v>135.08149885508999</v>
      </c>
      <c r="R4" s="6">
        <v>0.33500000000000002</v>
      </c>
      <c r="S4" s="11">
        <f t="shared" si="0"/>
        <v>3</v>
      </c>
      <c r="T4" s="11">
        <f t="shared" si="1"/>
        <v>4</v>
      </c>
      <c r="U4" s="11">
        <f t="shared" si="2"/>
        <v>1</v>
      </c>
      <c r="V4" s="11">
        <f t="shared" si="3"/>
        <v>4</v>
      </c>
      <c r="W4" s="16">
        <f t="shared" si="5"/>
        <v>3</v>
      </c>
      <c r="X4" s="11">
        <f t="shared" si="4"/>
        <v>3</v>
      </c>
    </row>
    <row r="5" spans="1:24" x14ac:dyDescent="0.25">
      <c r="A5">
        <v>116</v>
      </c>
      <c r="B5" t="s">
        <v>545</v>
      </c>
      <c r="C5" t="s">
        <v>544</v>
      </c>
      <c r="D5">
        <v>17.388300000000001</v>
      </c>
      <c r="E5">
        <v>-88.045599999999993</v>
      </c>
      <c r="F5" t="s">
        <v>8</v>
      </c>
      <c r="G5" t="s">
        <v>376</v>
      </c>
      <c r="H5" t="s">
        <v>376</v>
      </c>
      <c r="I5" t="s">
        <v>506</v>
      </c>
      <c r="J5" t="s">
        <v>6</v>
      </c>
      <c r="K5" t="s">
        <v>387</v>
      </c>
      <c r="L5" t="s">
        <v>49</v>
      </c>
      <c r="M5" t="s">
        <v>60</v>
      </c>
      <c r="N5" t="s">
        <v>11</v>
      </c>
      <c r="O5" s="6">
        <v>0.14666666666667</v>
      </c>
      <c r="P5" s="11">
        <v>1764.3366458732</v>
      </c>
      <c r="Q5" s="11">
        <v>276.97321138460001</v>
      </c>
      <c r="R5" s="6">
        <v>0.19166666666667001</v>
      </c>
      <c r="S5" s="11">
        <f t="shared" si="0"/>
        <v>2</v>
      </c>
      <c r="T5" s="11">
        <f t="shared" si="1"/>
        <v>2</v>
      </c>
      <c r="U5" s="11">
        <f t="shared" si="2"/>
        <v>1</v>
      </c>
      <c r="V5" s="11">
        <f t="shared" si="3"/>
        <v>3</v>
      </c>
      <c r="W5" s="16">
        <f t="shared" si="5"/>
        <v>2</v>
      </c>
      <c r="X5" s="11">
        <f t="shared" si="4"/>
        <v>2</v>
      </c>
    </row>
    <row r="6" spans="1:24" x14ac:dyDescent="0.25">
      <c r="A6">
        <v>117</v>
      </c>
      <c r="B6" t="s">
        <v>543</v>
      </c>
      <c r="C6" t="s">
        <v>542</v>
      </c>
      <c r="D6">
        <v>17.4481</v>
      </c>
      <c r="E6">
        <v>-88.058400000000006</v>
      </c>
      <c r="F6" t="s">
        <v>8</v>
      </c>
      <c r="G6" t="s">
        <v>376</v>
      </c>
      <c r="H6" t="s">
        <v>376</v>
      </c>
      <c r="I6" t="s">
        <v>506</v>
      </c>
      <c r="J6" t="s">
        <v>6</v>
      </c>
      <c r="K6" t="s">
        <v>88</v>
      </c>
      <c r="L6" t="s">
        <v>85</v>
      </c>
      <c r="M6" t="s">
        <v>60</v>
      </c>
      <c r="N6" t="s">
        <v>11</v>
      </c>
      <c r="O6" s="6">
        <v>1.1666666666667E-2</v>
      </c>
      <c r="P6" s="11">
        <v>262.84682868333999</v>
      </c>
      <c r="Q6" s="11">
        <v>58.669355402440999</v>
      </c>
      <c r="R6" s="6">
        <v>0.17333333333333001</v>
      </c>
      <c r="S6" s="11">
        <f t="shared" si="0"/>
        <v>4</v>
      </c>
      <c r="T6" s="11">
        <f t="shared" si="1"/>
        <v>1</v>
      </c>
      <c r="U6" s="11">
        <f t="shared" si="2"/>
        <v>1</v>
      </c>
      <c r="V6" s="11">
        <f t="shared" si="3"/>
        <v>3</v>
      </c>
      <c r="W6" s="16">
        <f t="shared" si="5"/>
        <v>2.25</v>
      </c>
      <c r="X6" s="11">
        <f t="shared" si="4"/>
        <v>2</v>
      </c>
    </row>
    <row r="7" spans="1:24" x14ac:dyDescent="0.25">
      <c r="A7">
        <v>121</v>
      </c>
      <c r="B7" t="s">
        <v>541</v>
      </c>
      <c r="C7" t="s">
        <v>541</v>
      </c>
      <c r="D7">
        <v>16.884699999999999</v>
      </c>
      <c r="E7">
        <v>-88.060599999999994</v>
      </c>
      <c r="F7" t="s">
        <v>8</v>
      </c>
      <c r="G7" t="s">
        <v>376</v>
      </c>
      <c r="H7" t="s">
        <v>376</v>
      </c>
      <c r="I7" t="s">
        <v>506</v>
      </c>
      <c r="J7" t="s">
        <v>6</v>
      </c>
      <c r="K7" t="s">
        <v>5</v>
      </c>
      <c r="L7" t="s">
        <v>61</v>
      </c>
      <c r="M7" t="s">
        <v>60</v>
      </c>
      <c r="N7" t="s">
        <v>11</v>
      </c>
      <c r="O7" s="6">
        <v>0.215</v>
      </c>
      <c r="P7" s="11">
        <v>1602.4716652760001</v>
      </c>
      <c r="Q7" s="11">
        <v>251.50270492163</v>
      </c>
      <c r="R7" s="6">
        <v>0.22666666666667001</v>
      </c>
      <c r="S7" s="11">
        <f t="shared" si="0"/>
        <v>2</v>
      </c>
      <c r="T7" s="11">
        <f t="shared" si="1"/>
        <v>2</v>
      </c>
      <c r="U7" s="11">
        <f t="shared" si="2"/>
        <v>1</v>
      </c>
      <c r="V7" s="11">
        <f t="shared" si="3"/>
        <v>4</v>
      </c>
      <c r="W7" s="16">
        <f t="shared" si="5"/>
        <v>2.25</v>
      </c>
      <c r="X7" s="11">
        <f t="shared" si="4"/>
        <v>2</v>
      </c>
    </row>
    <row r="8" spans="1:24" x14ac:dyDescent="0.25">
      <c r="A8">
        <v>122</v>
      </c>
      <c r="B8" t="s">
        <v>540</v>
      </c>
      <c r="C8" t="s">
        <v>540</v>
      </c>
      <c r="D8">
        <v>16.867899999999999</v>
      </c>
      <c r="E8">
        <v>-88.064899999999994</v>
      </c>
      <c r="F8" t="s">
        <v>8</v>
      </c>
      <c r="G8" t="s">
        <v>376</v>
      </c>
      <c r="H8" t="s">
        <v>376</v>
      </c>
      <c r="I8" t="s">
        <v>506</v>
      </c>
      <c r="J8" t="s">
        <v>6</v>
      </c>
      <c r="K8" t="s">
        <v>5</v>
      </c>
      <c r="L8" t="s">
        <v>61</v>
      </c>
      <c r="M8" t="s">
        <v>60</v>
      </c>
      <c r="N8" t="s">
        <v>11</v>
      </c>
      <c r="O8" s="6">
        <v>0.33333333333332998</v>
      </c>
      <c r="P8" s="11">
        <v>1067.7844555934</v>
      </c>
      <c r="Q8" s="11">
        <v>113.52703421523</v>
      </c>
      <c r="R8" s="6">
        <v>0.13666666666666999</v>
      </c>
      <c r="S8" s="11">
        <f t="shared" si="0"/>
        <v>1</v>
      </c>
      <c r="T8" s="11">
        <f t="shared" si="1"/>
        <v>2</v>
      </c>
      <c r="U8" s="11">
        <f t="shared" si="2"/>
        <v>1</v>
      </c>
      <c r="V8" s="11">
        <f t="shared" si="3"/>
        <v>3</v>
      </c>
      <c r="W8" s="16">
        <f t="shared" si="5"/>
        <v>1.75</v>
      </c>
      <c r="X8" s="11">
        <f t="shared" si="4"/>
        <v>1</v>
      </c>
    </row>
    <row r="9" spans="1:24" x14ac:dyDescent="0.25">
      <c r="A9">
        <v>123</v>
      </c>
      <c r="B9" t="s">
        <v>539</v>
      </c>
      <c r="C9" t="s">
        <v>539</v>
      </c>
      <c r="D9">
        <v>16.849900000000002</v>
      </c>
      <c r="E9">
        <v>-88.070899999999995</v>
      </c>
      <c r="F9" t="s">
        <v>8</v>
      </c>
      <c r="G9" t="s">
        <v>376</v>
      </c>
      <c r="H9" t="s">
        <v>376</v>
      </c>
      <c r="I9" t="s">
        <v>506</v>
      </c>
      <c r="J9" t="s">
        <v>6</v>
      </c>
      <c r="K9" t="s">
        <v>5</v>
      </c>
      <c r="L9" t="s">
        <v>61</v>
      </c>
      <c r="M9" t="s">
        <v>60</v>
      </c>
      <c r="N9" t="s">
        <v>11</v>
      </c>
      <c r="O9" s="6">
        <v>0.28333333333333</v>
      </c>
      <c r="P9" s="11">
        <v>1449.6683258808</v>
      </c>
      <c r="Q9" s="11">
        <v>372.08490407472999</v>
      </c>
      <c r="R9" s="6">
        <v>0.22333333333333</v>
      </c>
      <c r="S9" s="11">
        <f t="shared" si="0"/>
        <v>1</v>
      </c>
      <c r="T9" s="11">
        <f t="shared" si="1"/>
        <v>2</v>
      </c>
      <c r="U9" s="11">
        <f t="shared" si="2"/>
        <v>1</v>
      </c>
      <c r="V9" s="11">
        <f t="shared" si="3"/>
        <v>4</v>
      </c>
      <c r="W9" s="16">
        <f t="shared" si="5"/>
        <v>2</v>
      </c>
      <c r="X9" s="11">
        <f t="shared" si="4"/>
        <v>2</v>
      </c>
    </row>
    <row r="10" spans="1:24" x14ac:dyDescent="0.25">
      <c r="A10">
        <v>124</v>
      </c>
      <c r="B10" t="s">
        <v>538</v>
      </c>
      <c r="C10" t="s">
        <v>538</v>
      </c>
      <c r="D10">
        <v>16.834900000000001</v>
      </c>
      <c r="E10">
        <v>-88.074600000000004</v>
      </c>
      <c r="F10" t="s">
        <v>8</v>
      </c>
      <c r="G10" t="s">
        <v>376</v>
      </c>
      <c r="H10" t="s">
        <v>376</v>
      </c>
      <c r="I10" t="s">
        <v>506</v>
      </c>
      <c r="J10" t="s">
        <v>6</v>
      </c>
      <c r="K10" t="s">
        <v>5</v>
      </c>
      <c r="L10" t="s">
        <v>61</v>
      </c>
      <c r="M10" t="s">
        <v>60</v>
      </c>
      <c r="N10" t="s">
        <v>11</v>
      </c>
      <c r="O10" s="6">
        <v>0.28499999999999998</v>
      </c>
      <c r="P10" s="11">
        <v>1719.7887931109999</v>
      </c>
      <c r="Q10" s="11">
        <v>570.57665325065</v>
      </c>
      <c r="R10" s="6">
        <v>0.17666666666667</v>
      </c>
      <c r="S10" s="11">
        <f t="shared" si="0"/>
        <v>1</v>
      </c>
      <c r="T10" s="11">
        <f t="shared" si="1"/>
        <v>2</v>
      </c>
      <c r="U10" s="11">
        <f t="shared" si="2"/>
        <v>2</v>
      </c>
      <c r="V10" s="11">
        <f t="shared" si="3"/>
        <v>3</v>
      </c>
      <c r="W10" s="16">
        <f t="shared" si="5"/>
        <v>2</v>
      </c>
      <c r="X10" s="11">
        <f t="shared" si="4"/>
        <v>2</v>
      </c>
    </row>
    <row r="11" spans="1:24" x14ac:dyDescent="0.25">
      <c r="A11">
        <v>125</v>
      </c>
      <c r="B11" t="s">
        <v>537</v>
      </c>
      <c r="C11" t="s">
        <v>537</v>
      </c>
      <c r="D11">
        <v>16.818300000000001</v>
      </c>
      <c r="E11">
        <v>-88.077399999999997</v>
      </c>
      <c r="F11" t="s">
        <v>8</v>
      </c>
      <c r="G11" t="s">
        <v>376</v>
      </c>
      <c r="H11" t="s">
        <v>376</v>
      </c>
      <c r="I11" t="s">
        <v>506</v>
      </c>
      <c r="J11" t="s">
        <v>6</v>
      </c>
      <c r="K11" t="s">
        <v>5</v>
      </c>
      <c r="L11" t="s">
        <v>61</v>
      </c>
      <c r="M11" t="s">
        <v>60</v>
      </c>
      <c r="N11" t="s">
        <v>11</v>
      </c>
      <c r="O11" s="6">
        <v>0.29499999999999998</v>
      </c>
      <c r="P11" s="11">
        <v>858.78283869779</v>
      </c>
      <c r="Q11" s="11">
        <v>54.163641252742998</v>
      </c>
      <c r="R11" s="6">
        <v>0.155</v>
      </c>
      <c r="S11" s="11">
        <f t="shared" si="0"/>
        <v>1</v>
      </c>
      <c r="T11" s="11">
        <f t="shared" si="1"/>
        <v>1</v>
      </c>
      <c r="U11" s="11">
        <f t="shared" si="2"/>
        <v>1</v>
      </c>
      <c r="V11" s="11">
        <f t="shared" si="3"/>
        <v>3</v>
      </c>
      <c r="W11" s="16">
        <f t="shared" si="5"/>
        <v>1.5</v>
      </c>
      <c r="X11" s="11">
        <f t="shared" si="4"/>
        <v>1</v>
      </c>
    </row>
    <row r="12" spans="1:24" x14ac:dyDescent="0.25">
      <c r="A12">
        <v>126</v>
      </c>
      <c r="B12" t="s">
        <v>536</v>
      </c>
      <c r="C12" t="s">
        <v>536</v>
      </c>
      <c r="D12">
        <v>16.813099999999999</v>
      </c>
      <c r="E12">
        <v>-88.077699999999993</v>
      </c>
      <c r="F12" t="s">
        <v>8</v>
      </c>
      <c r="G12" t="s">
        <v>376</v>
      </c>
      <c r="H12" t="s">
        <v>376</v>
      </c>
      <c r="I12" t="s">
        <v>506</v>
      </c>
      <c r="J12" t="s">
        <v>6</v>
      </c>
      <c r="K12" t="s">
        <v>5</v>
      </c>
      <c r="L12" t="s">
        <v>61</v>
      </c>
      <c r="M12" t="s">
        <v>60</v>
      </c>
      <c r="N12" t="s">
        <v>11</v>
      </c>
      <c r="O12" s="6">
        <v>0.30333333333333001</v>
      </c>
      <c r="P12" s="11">
        <v>1050.1492873689999</v>
      </c>
      <c r="Q12" s="11">
        <v>18.671474108089001</v>
      </c>
      <c r="R12" s="6">
        <v>0.14000000000000001</v>
      </c>
      <c r="S12" s="11">
        <f t="shared" si="0"/>
        <v>1</v>
      </c>
      <c r="T12" s="11">
        <f t="shared" si="1"/>
        <v>2</v>
      </c>
      <c r="U12" s="11">
        <f t="shared" si="2"/>
        <v>1</v>
      </c>
      <c r="V12" s="11">
        <f t="shared" si="3"/>
        <v>3</v>
      </c>
      <c r="W12" s="16">
        <f t="shared" si="5"/>
        <v>1.75</v>
      </c>
      <c r="X12" s="11">
        <f t="shared" si="4"/>
        <v>1</v>
      </c>
    </row>
    <row r="13" spans="1:24" x14ac:dyDescent="0.25">
      <c r="A13">
        <v>127</v>
      </c>
      <c r="B13" t="s">
        <v>535</v>
      </c>
      <c r="C13" t="s">
        <v>535</v>
      </c>
      <c r="D13">
        <v>16.914200000000001</v>
      </c>
      <c r="E13">
        <v>-88.049899999999994</v>
      </c>
      <c r="F13" t="s">
        <v>8</v>
      </c>
      <c r="G13" t="s">
        <v>376</v>
      </c>
      <c r="H13" t="s">
        <v>376</v>
      </c>
      <c r="I13" t="s">
        <v>506</v>
      </c>
      <c r="J13" t="s">
        <v>6</v>
      </c>
      <c r="K13" t="s">
        <v>5</v>
      </c>
      <c r="L13" t="s">
        <v>61</v>
      </c>
      <c r="M13" t="s">
        <v>60</v>
      </c>
      <c r="N13" t="s">
        <v>11</v>
      </c>
      <c r="O13" s="6">
        <v>0.28999999999999998</v>
      </c>
      <c r="P13" s="11">
        <v>1067.5128701388001</v>
      </c>
      <c r="Q13" s="11">
        <v>884.63617256748</v>
      </c>
      <c r="R13" s="6">
        <v>0.17166666666666999</v>
      </c>
      <c r="S13" s="11">
        <f t="shared" si="0"/>
        <v>1</v>
      </c>
      <c r="T13" s="11">
        <f t="shared" si="1"/>
        <v>2</v>
      </c>
      <c r="U13" s="11">
        <f t="shared" si="2"/>
        <v>3</v>
      </c>
      <c r="V13" s="11">
        <f t="shared" si="3"/>
        <v>3</v>
      </c>
      <c r="W13" s="16">
        <f t="shared" si="5"/>
        <v>2.25</v>
      </c>
      <c r="X13" s="11">
        <f t="shared" si="4"/>
        <v>2</v>
      </c>
    </row>
    <row r="14" spans="1:24" x14ac:dyDescent="0.25">
      <c r="A14">
        <v>128</v>
      </c>
      <c r="B14" t="s">
        <v>534</v>
      </c>
      <c r="C14" t="s">
        <v>534</v>
      </c>
      <c r="D14">
        <v>16.903600000000001</v>
      </c>
      <c r="E14">
        <v>-88.054199999999994</v>
      </c>
      <c r="F14" t="s">
        <v>8</v>
      </c>
      <c r="G14" t="s">
        <v>376</v>
      </c>
      <c r="H14" t="s">
        <v>376</v>
      </c>
      <c r="I14" t="s">
        <v>506</v>
      </c>
      <c r="J14" t="s">
        <v>6</v>
      </c>
      <c r="K14" t="s">
        <v>5</v>
      </c>
      <c r="L14" t="s">
        <v>61</v>
      </c>
      <c r="M14" t="s">
        <v>60</v>
      </c>
      <c r="N14" t="s">
        <v>11</v>
      </c>
      <c r="O14" s="6">
        <v>0.24166666666667</v>
      </c>
      <c r="P14" s="11">
        <v>1101.8288135383</v>
      </c>
      <c r="Q14" s="11">
        <v>104.13552288447001</v>
      </c>
      <c r="R14" s="6">
        <v>0.14166666666666999</v>
      </c>
      <c r="S14" s="11">
        <f t="shared" si="0"/>
        <v>2</v>
      </c>
      <c r="T14" s="11">
        <f t="shared" si="1"/>
        <v>2</v>
      </c>
      <c r="U14" s="11">
        <f t="shared" si="2"/>
        <v>1</v>
      </c>
      <c r="V14" s="11">
        <f t="shared" si="3"/>
        <v>3</v>
      </c>
      <c r="W14" s="16">
        <f t="shared" si="5"/>
        <v>2</v>
      </c>
      <c r="X14" s="11">
        <f t="shared" si="4"/>
        <v>2</v>
      </c>
    </row>
    <row r="15" spans="1:24" x14ac:dyDescent="0.25">
      <c r="A15">
        <v>129</v>
      </c>
      <c r="B15" t="s">
        <v>533</v>
      </c>
      <c r="C15" t="s">
        <v>533</v>
      </c>
      <c r="D15">
        <v>16.789000000000001</v>
      </c>
      <c r="E15">
        <v>-88.075699999999998</v>
      </c>
      <c r="F15" t="s">
        <v>8</v>
      </c>
      <c r="G15" t="s">
        <v>376</v>
      </c>
      <c r="H15" t="s">
        <v>376</v>
      </c>
      <c r="I15" t="s">
        <v>506</v>
      </c>
      <c r="J15" t="s">
        <v>6</v>
      </c>
      <c r="K15" t="s">
        <v>5</v>
      </c>
      <c r="L15" t="s">
        <v>61</v>
      </c>
      <c r="M15" t="s">
        <v>60</v>
      </c>
      <c r="N15" t="s">
        <v>11</v>
      </c>
      <c r="O15" s="6">
        <v>0.215</v>
      </c>
      <c r="P15" s="11">
        <v>1632.9491346110999</v>
      </c>
      <c r="Q15" s="11">
        <v>207.37761856105999</v>
      </c>
      <c r="R15" s="6">
        <v>0.12666666666667001</v>
      </c>
      <c r="S15" s="11">
        <f t="shared" si="0"/>
        <v>2</v>
      </c>
      <c r="T15" s="11">
        <f t="shared" si="1"/>
        <v>2</v>
      </c>
      <c r="U15" s="11">
        <f t="shared" si="2"/>
        <v>1</v>
      </c>
      <c r="V15" s="11">
        <f t="shared" si="3"/>
        <v>3</v>
      </c>
      <c r="W15" s="16">
        <f t="shared" si="5"/>
        <v>2</v>
      </c>
      <c r="X15" s="11">
        <f t="shared" si="4"/>
        <v>2</v>
      </c>
    </row>
    <row r="16" spans="1:24" x14ac:dyDescent="0.25">
      <c r="A16">
        <v>130</v>
      </c>
      <c r="B16" t="s">
        <v>532</v>
      </c>
      <c r="C16" t="s">
        <v>532</v>
      </c>
      <c r="D16">
        <v>16.7776</v>
      </c>
      <c r="E16">
        <v>-88.075000000000003</v>
      </c>
      <c r="F16" t="s">
        <v>8</v>
      </c>
      <c r="G16" t="s">
        <v>376</v>
      </c>
      <c r="H16" t="s">
        <v>376</v>
      </c>
      <c r="I16" t="s">
        <v>506</v>
      </c>
      <c r="J16" t="s">
        <v>6</v>
      </c>
      <c r="K16" t="s">
        <v>5</v>
      </c>
      <c r="L16" t="s">
        <v>61</v>
      </c>
      <c r="M16" t="s">
        <v>60</v>
      </c>
      <c r="N16" t="s">
        <v>11</v>
      </c>
      <c r="O16" s="6">
        <v>0.19833333333333</v>
      </c>
      <c r="P16" s="11">
        <v>1037.3059088677001</v>
      </c>
      <c r="Q16" s="11">
        <v>552.50714797912997</v>
      </c>
      <c r="R16" s="6">
        <v>0.17166666666666999</v>
      </c>
      <c r="S16" s="11">
        <f t="shared" si="0"/>
        <v>2</v>
      </c>
      <c r="T16" s="11">
        <f t="shared" si="1"/>
        <v>2</v>
      </c>
      <c r="U16" s="11">
        <f t="shared" si="2"/>
        <v>2</v>
      </c>
      <c r="V16" s="11">
        <f t="shared" si="3"/>
        <v>3</v>
      </c>
      <c r="W16" s="16">
        <f t="shared" si="5"/>
        <v>2.25</v>
      </c>
      <c r="X16" s="11">
        <f t="shared" si="4"/>
        <v>2</v>
      </c>
    </row>
    <row r="17" spans="1:24" x14ac:dyDescent="0.25">
      <c r="A17">
        <v>131</v>
      </c>
      <c r="B17" t="s">
        <v>531</v>
      </c>
      <c r="C17" t="s">
        <v>531</v>
      </c>
      <c r="D17">
        <v>16.768599999999999</v>
      </c>
      <c r="E17">
        <v>-88.075000000000003</v>
      </c>
      <c r="F17" t="s">
        <v>8</v>
      </c>
      <c r="G17" t="s">
        <v>376</v>
      </c>
      <c r="H17" t="s">
        <v>376</v>
      </c>
      <c r="I17" t="s">
        <v>506</v>
      </c>
      <c r="J17" t="s">
        <v>6</v>
      </c>
      <c r="K17" t="s">
        <v>5</v>
      </c>
      <c r="L17" t="s">
        <v>61</v>
      </c>
      <c r="M17" t="s">
        <v>60</v>
      </c>
      <c r="N17" t="s">
        <v>11</v>
      </c>
      <c r="O17" s="6">
        <v>0.22833333333333</v>
      </c>
      <c r="P17" s="11">
        <v>553.65022086270994</v>
      </c>
      <c r="Q17" s="11">
        <v>252.33181372887</v>
      </c>
      <c r="R17" s="6">
        <v>0.13166666666667001</v>
      </c>
      <c r="S17" s="11">
        <f t="shared" si="0"/>
        <v>2</v>
      </c>
      <c r="T17" s="11">
        <f t="shared" si="1"/>
        <v>1</v>
      </c>
      <c r="U17" s="11">
        <f t="shared" si="2"/>
        <v>1</v>
      </c>
      <c r="V17" s="11">
        <f t="shared" si="3"/>
        <v>3</v>
      </c>
      <c r="W17" s="16">
        <f t="shared" si="5"/>
        <v>1.75</v>
      </c>
      <c r="X17" s="11">
        <f t="shared" si="4"/>
        <v>1</v>
      </c>
    </row>
    <row r="18" spans="1:24" x14ac:dyDescent="0.25">
      <c r="A18">
        <v>132</v>
      </c>
      <c r="B18" t="s">
        <v>530</v>
      </c>
      <c r="C18" t="s">
        <v>530</v>
      </c>
      <c r="D18">
        <v>16.7608</v>
      </c>
      <c r="E18">
        <v>-88.073599999999999</v>
      </c>
      <c r="F18" t="s">
        <v>8</v>
      </c>
      <c r="G18" t="s">
        <v>376</v>
      </c>
      <c r="H18" t="s">
        <v>376</v>
      </c>
      <c r="I18" t="s">
        <v>506</v>
      </c>
      <c r="J18" t="s">
        <v>6</v>
      </c>
      <c r="K18" t="s">
        <v>5</v>
      </c>
      <c r="L18" t="s">
        <v>61</v>
      </c>
      <c r="M18" t="s">
        <v>60</v>
      </c>
      <c r="N18" t="s">
        <v>11</v>
      </c>
      <c r="O18" s="6">
        <v>0.18</v>
      </c>
      <c r="P18" s="11">
        <v>418.76270227293998</v>
      </c>
      <c r="Q18" s="11">
        <v>49.266309579447999</v>
      </c>
      <c r="R18" s="6">
        <v>0.16500000000000001</v>
      </c>
      <c r="S18" s="11">
        <f t="shared" si="0"/>
        <v>2</v>
      </c>
      <c r="T18" s="11">
        <f t="shared" si="1"/>
        <v>1</v>
      </c>
      <c r="U18" s="11">
        <f t="shared" si="2"/>
        <v>1</v>
      </c>
      <c r="V18" s="11">
        <f t="shared" si="3"/>
        <v>3</v>
      </c>
      <c r="W18" s="16">
        <f t="shared" si="5"/>
        <v>1.75</v>
      </c>
      <c r="X18" s="11">
        <f t="shared" si="4"/>
        <v>1</v>
      </c>
    </row>
    <row r="19" spans="1:24" x14ac:dyDescent="0.25">
      <c r="A19">
        <v>310</v>
      </c>
      <c r="B19" t="s">
        <v>529</v>
      </c>
      <c r="C19" t="s">
        <v>527</v>
      </c>
      <c r="D19">
        <v>17.0853</v>
      </c>
      <c r="E19">
        <v>-87.987799999999993</v>
      </c>
      <c r="F19" t="s">
        <v>8</v>
      </c>
      <c r="G19" t="s">
        <v>379</v>
      </c>
      <c r="H19" t="s">
        <v>376</v>
      </c>
      <c r="I19" t="s">
        <v>506</v>
      </c>
      <c r="J19" t="s">
        <v>6</v>
      </c>
      <c r="K19" t="s">
        <v>387</v>
      </c>
      <c r="L19" t="s">
        <v>61</v>
      </c>
      <c r="M19" t="s">
        <v>60</v>
      </c>
      <c r="N19" t="s">
        <v>11</v>
      </c>
      <c r="O19" s="6">
        <v>0.13666666666666999</v>
      </c>
      <c r="P19" s="11">
        <v>4183.8424408666997</v>
      </c>
      <c r="Q19" s="11">
        <v>656.21855986422997</v>
      </c>
      <c r="R19" s="6">
        <v>0.11</v>
      </c>
      <c r="S19" s="11">
        <f t="shared" si="0"/>
        <v>2</v>
      </c>
      <c r="T19" s="11">
        <f t="shared" si="1"/>
        <v>5</v>
      </c>
      <c r="U19" s="11">
        <f t="shared" si="2"/>
        <v>2</v>
      </c>
      <c r="V19" s="11">
        <f t="shared" si="3"/>
        <v>3</v>
      </c>
      <c r="W19" s="16">
        <f t="shared" si="5"/>
        <v>3</v>
      </c>
      <c r="X19" s="11">
        <f t="shared" si="4"/>
        <v>3</v>
      </c>
    </row>
    <row r="20" spans="1:24" x14ac:dyDescent="0.25">
      <c r="A20">
        <v>311</v>
      </c>
      <c r="B20" t="s">
        <v>528</v>
      </c>
      <c r="C20" t="s">
        <v>527</v>
      </c>
      <c r="D20">
        <v>17.0975</v>
      </c>
      <c r="E20">
        <v>-88.0077</v>
      </c>
      <c r="F20" t="s">
        <v>8</v>
      </c>
      <c r="G20" t="s">
        <v>376</v>
      </c>
      <c r="H20" t="s">
        <v>376</v>
      </c>
      <c r="I20" t="s">
        <v>506</v>
      </c>
      <c r="J20" t="s">
        <v>6</v>
      </c>
      <c r="K20" t="s">
        <v>387</v>
      </c>
      <c r="L20" t="s">
        <v>61</v>
      </c>
      <c r="M20" t="s">
        <v>60</v>
      </c>
      <c r="N20" t="s">
        <v>11</v>
      </c>
      <c r="O20" s="6">
        <v>7.8333333333333005E-2</v>
      </c>
      <c r="P20" s="11">
        <v>3198.4060823169002</v>
      </c>
      <c r="Q20" s="11">
        <v>2125.4408966642</v>
      </c>
      <c r="R20" s="6">
        <v>0.115</v>
      </c>
      <c r="S20" s="11">
        <f t="shared" si="0"/>
        <v>3</v>
      </c>
      <c r="T20" s="11">
        <f t="shared" si="1"/>
        <v>4</v>
      </c>
      <c r="U20" s="11">
        <f t="shared" si="2"/>
        <v>5</v>
      </c>
      <c r="V20" s="11">
        <f t="shared" si="3"/>
        <v>3</v>
      </c>
      <c r="W20" s="16">
        <f t="shared" si="5"/>
        <v>3.75</v>
      </c>
      <c r="X20" s="11">
        <f t="shared" si="4"/>
        <v>4</v>
      </c>
    </row>
    <row r="21" spans="1:24" x14ac:dyDescent="0.25">
      <c r="A21">
        <v>344</v>
      </c>
      <c r="B21" t="s">
        <v>526</v>
      </c>
      <c r="C21" t="s">
        <v>525</v>
      </c>
      <c r="D21">
        <v>16.757400000000001</v>
      </c>
      <c r="E21">
        <v>-88.144199999999998</v>
      </c>
      <c r="F21" t="s">
        <v>8</v>
      </c>
      <c r="G21" t="s">
        <v>376</v>
      </c>
      <c r="H21" t="s">
        <v>376</v>
      </c>
      <c r="I21" t="s">
        <v>506</v>
      </c>
      <c r="J21" t="s">
        <v>41</v>
      </c>
      <c r="K21" t="s">
        <v>46</v>
      </c>
      <c r="L21" t="s">
        <v>147</v>
      </c>
      <c r="M21" t="s">
        <v>38</v>
      </c>
      <c r="N21" t="s">
        <v>11</v>
      </c>
      <c r="O21" s="6">
        <v>2.0833333333332999E-2</v>
      </c>
      <c r="P21" s="11">
        <v>1726.5236849541</v>
      </c>
      <c r="Q21" s="11">
        <v>801.95267989248998</v>
      </c>
      <c r="R21" s="6">
        <v>0.08</v>
      </c>
      <c r="S21" s="11">
        <f t="shared" si="0"/>
        <v>4</v>
      </c>
      <c r="T21" s="11">
        <f t="shared" si="1"/>
        <v>2</v>
      </c>
      <c r="U21" s="11">
        <f t="shared" si="2"/>
        <v>3</v>
      </c>
      <c r="V21" s="11">
        <f t="shared" si="3"/>
        <v>2</v>
      </c>
      <c r="W21" s="16">
        <f t="shared" si="5"/>
        <v>2.75</v>
      </c>
      <c r="X21" s="11">
        <f t="shared" si="4"/>
        <v>3</v>
      </c>
    </row>
    <row r="22" spans="1:24" x14ac:dyDescent="0.25">
      <c r="A22">
        <v>345</v>
      </c>
      <c r="B22" t="s">
        <v>524</v>
      </c>
      <c r="C22" t="s">
        <v>523</v>
      </c>
      <c r="D22">
        <v>16.6584</v>
      </c>
      <c r="E22">
        <v>-88.095600000000005</v>
      </c>
      <c r="F22" t="s">
        <v>8</v>
      </c>
      <c r="G22" t="s">
        <v>376</v>
      </c>
      <c r="H22" t="s">
        <v>376</v>
      </c>
      <c r="I22" t="s">
        <v>506</v>
      </c>
      <c r="J22" t="s">
        <v>41</v>
      </c>
      <c r="K22" t="s">
        <v>46</v>
      </c>
      <c r="L22" t="s">
        <v>152</v>
      </c>
      <c r="M22" t="s">
        <v>60</v>
      </c>
      <c r="N22" t="s">
        <v>16</v>
      </c>
      <c r="O22" s="6">
        <v>0.27416666666667</v>
      </c>
      <c r="P22" s="11">
        <v>1408.9048670688001</v>
      </c>
      <c r="Q22" s="11">
        <v>559.98318938502996</v>
      </c>
      <c r="R22" s="6">
        <v>6.9166666666667001E-2</v>
      </c>
      <c r="S22" s="11">
        <f t="shared" si="0"/>
        <v>1</v>
      </c>
      <c r="T22" s="11">
        <f t="shared" si="1"/>
        <v>2</v>
      </c>
      <c r="U22" s="11">
        <f t="shared" si="2"/>
        <v>2</v>
      </c>
      <c r="V22" s="11">
        <f t="shared" si="3"/>
        <v>2</v>
      </c>
      <c r="W22" s="16">
        <f t="shared" si="5"/>
        <v>1.75</v>
      </c>
      <c r="X22" s="11">
        <f t="shared" si="4"/>
        <v>1</v>
      </c>
    </row>
    <row r="23" spans="1:24" x14ac:dyDescent="0.25">
      <c r="A23">
        <v>346</v>
      </c>
      <c r="B23" t="s">
        <v>522</v>
      </c>
      <c r="C23" t="s">
        <v>521</v>
      </c>
      <c r="D23">
        <v>16.630199999999999</v>
      </c>
      <c r="E23">
        <v>-88.206100000000006</v>
      </c>
      <c r="F23" t="s">
        <v>8</v>
      </c>
      <c r="G23" t="s">
        <v>376</v>
      </c>
      <c r="H23" t="s">
        <v>376</v>
      </c>
      <c r="I23" t="s">
        <v>506</v>
      </c>
      <c r="J23" t="s">
        <v>71</v>
      </c>
      <c r="K23" t="s">
        <v>46</v>
      </c>
      <c r="L23" t="s">
        <v>39</v>
      </c>
      <c r="M23" t="s">
        <v>416</v>
      </c>
      <c r="N23" t="s">
        <v>2</v>
      </c>
      <c r="O23" s="6">
        <v>7.3333333333333001E-2</v>
      </c>
      <c r="P23" s="11">
        <v>1756.5222051759999</v>
      </c>
      <c r="Q23" s="11">
        <v>1357.8615090284</v>
      </c>
      <c r="R23" s="6">
        <v>0.17</v>
      </c>
      <c r="S23" s="11">
        <f t="shared" si="0"/>
        <v>3</v>
      </c>
      <c r="T23" s="11">
        <f t="shared" si="1"/>
        <v>2</v>
      </c>
      <c r="U23" s="11">
        <f t="shared" si="2"/>
        <v>4</v>
      </c>
      <c r="V23" s="11">
        <f t="shared" si="3"/>
        <v>3</v>
      </c>
      <c r="W23" s="16">
        <f t="shared" si="5"/>
        <v>3</v>
      </c>
      <c r="X23" s="11">
        <f t="shared" si="4"/>
        <v>3</v>
      </c>
    </row>
    <row r="24" spans="1:24" x14ac:dyDescent="0.25">
      <c r="A24">
        <v>347</v>
      </c>
      <c r="B24" t="s">
        <v>520</v>
      </c>
      <c r="C24" t="s">
        <v>519</v>
      </c>
      <c r="D24">
        <v>16.603400000000001</v>
      </c>
      <c r="E24">
        <v>-88.334199999999996</v>
      </c>
      <c r="F24" t="s">
        <v>8</v>
      </c>
      <c r="G24" t="s">
        <v>376</v>
      </c>
      <c r="H24" t="s">
        <v>376</v>
      </c>
      <c r="I24" t="s">
        <v>506</v>
      </c>
      <c r="J24" t="s">
        <v>71</v>
      </c>
      <c r="K24" t="s">
        <v>387</v>
      </c>
      <c r="L24" t="s">
        <v>147</v>
      </c>
      <c r="M24" t="s">
        <v>60</v>
      </c>
      <c r="N24" t="s">
        <v>11</v>
      </c>
      <c r="O24" s="6">
        <v>0.34833333333333</v>
      </c>
      <c r="P24" s="11">
        <v>1930.7894239851</v>
      </c>
      <c r="Q24" s="11">
        <v>92.718255189302994</v>
      </c>
      <c r="R24" s="6">
        <v>3.3333333333333E-2</v>
      </c>
      <c r="S24" s="11">
        <f t="shared" si="0"/>
        <v>1</v>
      </c>
      <c r="T24" s="11">
        <f t="shared" si="1"/>
        <v>3</v>
      </c>
      <c r="U24" s="11">
        <f t="shared" si="2"/>
        <v>1</v>
      </c>
      <c r="V24" s="11">
        <f t="shared" si="3"/>
        <v>1</v>
      </c>
      <c r="W24" s="16">
        <f t="shared" si="5"/>
        <v>1.5</v>
      </c>
      <c r="X24" s="11">
        <f t="shared" si="4"/>
        <v>1</v>
      </c>
    </row>
    <row r="25" spans="1:24" x14ac:dyDescent="0.25">
      <c r="A25">
        <v>348</v>
      </c>
      <c r="B25" t="s">
        <v>518</v>
      </c>
      <c r="C25" t="s">
        <v>517</v>
      </c>
      <c r="D25">
        <v>16.558</v>
      </c>
      <c r="E25">
        <v>-88.050700000000006</v>
      </c>
      <c r="F25" t="s">
        <v>8</v>
      </c>
      <c r="G25" t="s">
        <v>376</v>
      </c>
      <c r="H25" t="s">
        <v>376</v>
      </c>
      <c r="I25" t="s">
        <v>506</v>
      </c>
      <c r="J25" t="s">
        <v>6</v>
      </c>
      <c r="K25" t="s">
        <v>88</v>
      </c>
      <c r="L25" t="s">
        <v>45</v>
      </c>
      <c r="M25" t="s">
        <v>60</v>
      </c>
      <c r="N25" t="s">
        <v>11</v>
      </c>
      <c r="O25" s="6">
        <v>3.8333333333332997E-2</v>
      </c>
      <c r="P25" s="11">
        <v>3853.7428891384002</v>
      </c>
      <c r="Q25" s="11">
        <v>1083.9684686449</v>
      </c>
      <c r="R25" s="6">
        <v>0.14833333333332999</v>
      </c>
      <c r="S25" s="11">
        <f t="shared" si="0"/>
        <v>4</v>
      </c>
      <c r="T25" s="11">
        <f t="shared" si="1"/>
        <v>5</v>
      </c>
      <c r="U25" s="11">
        <f t="shared" si="2"/>
        <v>3</v>
      </c>
      <c r="V25" s="11">
        <f t="shared" si="3"/>
        <v>3</v>
      </c>
      <c r="W25" s="16">
        <f t="shared" si="5"/>
        <v>3.75</v>
      </c>
      <c r="X25" s="11">
        <f t="shared" si="4"/>
        <v>4</v>
      </c>
    </row>
    <row r="26" spans="1:24" x14ac:dyDescent="0.25">
      <c r="A26">
        <v>349</v>
      </c>
      <c r="B26" t="s">
        <v>516</v>
      </c>
      <c r="C26" t="s">
        <v>515</v>
      </c>
      <c r="D26">
        <v>16.550899999999999</v>
      </c>
      <c r="E26">
        <v>-88.199600000000004</v>
      </c>
      <c r="F26" t="s">
        <v>8</v>
      </c>
      <c r="G26" t="s">
        <v>376</v>
      </c>
      <c r="H26" t="s">
        <v>376</v>
      </c>
      <c r="I26" t="s">
        <v>506</v>
      </c>
      <c r="J26" t="s">
        <v>41</v>
      </c>
      <c r="K26" t="s">
        <v>88</v>
      </c>
      <c r="L26" t="s">
        <v>45</v>
      </c>
      <c r="M26" t="s">
        <v>60</v>
      </c>
      <c r="N26" t="s">
        <v>11</v>
      </c>
      <c r="O26" s="6">
        <v>0.27</v>
      </c>
      <c r="P26" s="11">
        <v>88.606596382602007</v>
      </c>
      <c r="Q26" s="11">
        <v>232.22244535256999</v>
      </c>
      <c r="R26" s="6">
        <v>0.19</v>
      </c>
      <c r="S26" s="11">
        <f t="shared" si="0"/>
        <v>1</v>
      </c>
      <c r="T26" s="11">
        <f t="shared" si="1"/>
        <v>1</v>
      </c>
      <c r="U26" s="11">
        <f t="shared" si="2"/>
        <v>1</v>
      </c>
      <c r="V26" s="11">
        <f t="shared" si="3"/>
        <v>3</v>
      </c>
      <c r="W26" s="16">
        <f t="shared" si="5"/>
        <v>1.5</v>
      </c>
      <c r="X26" s="11">
        <f t="shared" si="4"/>
        <v>1</v>
      </c>
    </row>
    <row r="27" spans="1:24" x14ac:dyDescent="0.25">
      <c r="A27">
        <v>359</v>
      </c>
      <c r="B27" t="s">
        <v>514</v>
      </c>
      <c r="C27" t="s">
        <v>513</v>
      </c>
      <c r="D27">
        <v>16.736499999999999</v>
      </c>
      <c r="E27">
        <v>-88.148499999999999</v>
      </c>
      <c r="F27" t="s">
        <v>8</v>
      </c>
      <c r="G27" t="s">
        <v>376</v>
      </c>
      <c r="H27" t="s">
        <v>376</v>
      </c>
      <c r="I27" t="s">
        <v>506</v>
      </c>
      <c r="J27" t="s">
        <v>41</v>
      </c>
      <c r="K27" t="s">
        <v>88</v>
      </c>
      <c r="L27" t="s">
        <v>45</v>
      </c>
      <c r="M27" t="s">
        <v>60</v>
      </c>
      <c r="N27" t="s">
        <v>16</v>
      </c>
      <c r="O27" s="6">
        <v>0.11166666666666999</v>
      </c>
      <c r="P27" s="11">
        <v>791.76875165148999</v>
      </c>
      <c r="Q27" s="11">
        <v>92.153535432637</v>
      </c>
      <c r="R27" s="6">
        <v>7.3333333333333001E-2</v>
      </c>
      <c r="S27" s="11">
        <f t="shared" si="0"/>
        <v>3</v>
      </c>
      <c r="T27" s="11">
        <f t="shared" si="1"/>
        <v>1</v>
      </c>
      <c r="U27" s="11">
        <f t="shared" si="2"/>
        <v>1</v>
      </c>
      <c r="V27" s="11">
        <f t="shared" si="3"/>
        <v>2</v>
      </c>
      <c r="W27" s="16">
        <f t="shared" si="5"/>
        <v>1.75</v>
      </c>
      <c r="X27" s="11">
        <f t="shared" si="4"/>
        <v>1</v>
      </c>
    </row>
    <row r="28" spans="1:24" x14ac:dyDescent="0.25">
      <c r="A28">
        <v>361</v>
      </c>
      <c r="B28" t="s">
        <v>512</v>
      </c>
      <c r="C28" t="s">
        <v>511</v>
      </c>
      <c r="D28">
        <v>17.3185</v>
      </c>
      <c r="E28">
        <v>-88.042500000000004</v>
      </c>
      <c r="F28" t="s">
        <v>8</v>
      </c>
      <c r="G28" t="s">
        <v>376</v>
      </c>
      <c r="H28" t="s">
        <v>376</v>
      </c>
      <c r="I28" t="s">
        <v>506</v>
      </c>
      <c r="J28" t="s">
        <v>6</v>
      </c>
      <c r="K28" t="s">
        <v>46</v>
      </c>
      <c r="L28" t="s">
        <v>54</v>
      </c>
      <c r="M28" t="s">
        <v>60</v>
      </c>
      <c r="N28" t="s">
        <v>16</v>
      </c>
      <c r="O28" s="6">
        <v>4.5833333333332997E-2</v>
      </c>
      <c r="P28" s="11">
        <v>2397.0835472938002</v>
      </c>
      <c r="Q28" s="11">
        <v>286.23575267609999</v>
      </c>
      <c r="R28" s="6">
        <v>0.12166666666667</v>
      </c>
      <c r="S28" s="11">
        <f t="shared" si="0"/>
        <v>4</v>
      </c>
      <c r="T28" s="11">
        <f t="shared" si="1"/>
        <v>3</v>
      </c>
      <c r="U28" s="11">
        <f t="shared" si="2"/>
        <v>1</v>
      </c>
      <c r="V28" s="11">
        <f t="shared" si="3"/>
        <v>3</v>
      </c>
      <c r="W28" s="16">
        <f t="shared" si="5"/>
        <v>2.75</v>
      </c>
      <c r="X28" s="11">
        <f t="shared" si="4"/>
        <v>3</v>
      </c>
    </row>
    <row r="29" spans="1:24" x14ac:dyDescent="0.25">
      <c r="A29">
        <v>362</v>
      </c>
      <c r="B29" t="s">
        <v>510</v>
      </c>
      <c r="C29" t="s">
        <v>509</v>
      </c>
      <c r="D29">
        <v>17.3568</v>
      </c>
      <c r="E29">
        <v>-88.170900000000003</v>
      </c>
      <c r="F29" t="s">
        <v>8</v>
      </c>
      <c r="G29" t="s">
        <v>376</v>
      </c>
      <c r="H29" t="s">
        <v>376</v>
      </c>
      <c r="I29" t="s">
        <v>506</v>
      </c>
      <c r="J29" t="s">
        <v>71</v>
      </c>
      <c r="K29" t="s">
        <v>46</v>
      </c>
      <c r="L29" t="s">
        <v>39</v>
      </c>
      <c r="M29" t="s">
        <v>416</v>
      </c>
      <c r="N29" t="s">
        <v>2</v>
      </c>
      <c r="O29" s="6">
        <v>3.8333333333332997E-2</v>
      </c>
      <c r="P29" s="11">
        <v>770.81835091570997</v>
      </c>
      <c r="Q29" s="11">
        <v>253.83960555877999</v>
      </c>
      <c r="R29" s="6">
        <v>2.3333333333333001E-2</v>
      </c>
      <c r="S29" s="11">
        <f t="shared" si="0"/>
        <v>4</v>
      </c>
      <c r="T29" s="11">
        <f t="shared" si="1"/>
        <v>1</v>
      </c>
      <c r="U29" s="11">
        <f t="shared" si="2"/>
        <v>1</v>
      </c>
      <c r="V29" s="11">
        <f t="shared" si="3"/>
        <v>1</v>
      </c>
      <c r="W29" s="16">
        <f t="shared" si="5"/>
        <v>1.75</v>
      </c>
      <c r="X29" s="11">
        <f t="shared" si="4"/>
        <v>1</v>
      </c>
    </row>
    <row r="30" spans="1:24" x14ac:dyDescent="0.25">
      <c r="A30">
        <v>363</v>
      </c>
      <c r="B30" t="s">
        <v>508</v>
      </c>
      <c r="C30" t="s">
        <v>507</v>
      </c>
      <c r="D30">
        <v>17.352399999999999</v>
      </c>
      <c r="E30">
        <v>-88.150099999999995</v>
      </c>
      <c r="F30" t="s">
        <v>8</v>
      </c>
      <c r="G30" t="s">
        <v>376</v>
      </c>
      <c r="H30" t="s">
        <v>376</v>
      </c>
      <c r="I30" t="s">
        <v>506</v>
      </c>
      <c r="J30" t="s">
        <v>71</v>
      </c>
      <c r="K30" t="s">
        <v>46</v>
      </c>
      <c r="L30" t="s">
        <v>199</v>
      </c>
      <c r="M30" t="s">
        <v>416</v>
      </c>
      <c r="N30" t="s">
        <v>11</v>
      </c>
      <c r="O30" s="6">
        <v>3.9166666666667002E-2</v>
      </c>
      <c r="P30" s="11">
        <v>1658.4290977886001</v>
      </c>
      <c r="Q30" s="11">
        <v>482.12158748480999</v>
      </c>
      <c r="R30" s="6">
        <v>0.14166666666666999</v>
      </c>
      <c r="S30" s="11">
        <f t="shared" si="0"/>
        <v>4</v>
      </c>
      <c r="T30" s="11">
        <f t="shared" si="1"/>
        <v>2</v>
      </c>
      <c r="U30" s="11">
        <f t="shared" si="2"/>
        <v>2</v>
      </c>
      <c r="V30" s="11">
        <f t="shared" si="3"/>
        <v>3</v>
      </c>
      <c r="W30" s="16">
        <f t="shared" si="5"/>
        <v>2.75</v>
      </c>
      <c r="X30" s="11">
        <f t="shared" si="4"/>
        <v>3</v>
      </c>
    </row>
    <row r="31" spans="1:24" x14ac:dyDescent="0.25">
      <c r="A31" s="2"/>
      <c r="B31" s="2"/>
      <c r="C31" s="2"/>
      <c r="D31" s="2"/>
      <c r="E31" s="2"/>
      <c r="F31" s="2"/>
      <c r="G31" s="2"/>
      <c r="H31" s="2" t="s">
        <v>376</v>
      </c>
      <c r="I31" s="2" t="s">
        <v>506</v>
      </c>
      <c r="J31" s="2"/>
      <c r="K31" s="2"/>
      <c r="L31" s="2"/>
      <c r="M31" s="2"/>
      <c r="N31" s="2"/>
      <c r="O31" s="7">
        <f>AVERAGE(O2:O30)</f>
        <v>0.16488505747126417</v>
      </c>
      <c r="P31" s="12">
        <f>AVERAGE(P2:P30)</f>
        <v>1657.3801132698268</v>
      </c>
      <c r="Q31" s="12">
        <f>AVERAGE(Q2:Q30)</f>
        <v>447.01930103463076</v>
      </c>
      <c r="R31" s="7">
        <f>AVERAGE(R2:R30)</f>
        <v>0.15451149425287439</v>
      </c>
      <c r="S31" s="12">
        <f t="shared" si="0"/>
        <v>2</v>
      </c>
      <c r="T31" s="12">
        <f t="shared" si="1"/>
        <v>2</v>
      </c>
      <c r="U31" s="12">
        <f t="shared" si="2"/>
        <v>2</v>
      </c>
      <c r="V31" s="12">
        <f t="shared" si="3"/>
        <v>3</v>
      </c>
      <c r="W31" s="31">
        <f t="shared" si="5"/>
        <v>2.25</v>
      </c>
      <c r="X31" s="12">
        <f t="shared" si="4"/>
        <v>2</v>
      </c>
    </row>
    <row r="32" spans="1:24" x14ac:dyDescent="0.25">
      <c r="A32">
        <v>139</v>
      </c>
      <c r="B32" t="s">
        <v>505</v>
      </c>
      <c r="C32" t="s">
        <v>504</v>
      </c>
      <c r="D32">
        <v>16.770499999999998</v>
      </c>
      <c r="E32">
        <v>-87.871600000000001</v>
      </c>
      <c r="F32" t="s">
        <v>8</v>
      </c>
      <c r="G32" t="s">
        <v>379</v>
      </c>
      <c r="H32" t="s">
        <v>376</v>
      </c>
      <c r="I32" t="s">
        <v>488</v>
      </c>
      <c r="J32" t="s">
        <v>138</v>
      </c>
      <c r="K32" t="s">
        <v>387</v>
      </c>
      <c r="L32" t="s">
        <v>49</v>
      </c>
      <c r="M32" t="s">
        <v>38</v>
      </c>
      <c r="N32" t="s">
        <v>11</v>
      </c>
      <c r="O32" s="6">
        <v>2.9166666666667E-2</v>
      </c>
      <c r="P32" s="11">
        <v>8389.0015233120994</v>
      </c>
      <c r="Q32" s="11">
        <v>1069.6910283907</v>
      </c>
      <c r="R32" s="6">
        <v>0.27666666666667</v>
      </c>
      <c r="S32" s="11">
        <f t="shared" si="0"/>
        <v>4</v>
      </c>
      <c r="T32" s="11">
        <f t="shared" si="1"/>
        <v>5</v>
      </c>
      <c r="U32" s="11">
        <f t="shared" si="2"/>
        <v>3</v>
      </c>
      <c r="V32" s="11">
        <f t="shared" si="3"/>
        <v>4</v>
      </c>
      <c r="W32" s="16">
        <f t="shared" si="5"/>
        <v>4</v>
      </c>
      <c r="X32" s="11">
        <f t="shared" si="4"/>
        <v>4</v>
      </c>
    </row>
    <row r="33" spans="1:24" x14ac:dyDescent="0.25">
      <c r="A33">
        <v>140</v>
      </c>
      <c r="B33" t="s">
        <v>503</v>
      </c>
      <c r="C33" t="s">
        <v>502</v>
      </c>
      <c r="D33">
        <v>16.751200000000001</v>
      </c>
      <c r="E33">
        <v>-87.821399999999997</v>
      </c>
      <c r="F33" t="s">
        <v>8</v>
      </c>
      <c r="G33" t="s">
        <v>379</v>
      </c>
      <c r="H33" t="s">
        <v>376</v>
      </c>
      <c r="I33" t="s">
        <v>488</v>
      </c>
      <c r="J33" t="s">
        <v>138</v>
      </c>
      <c r="K33" t="s">
        <v>387</v>
      </c>
      <c r="L33" t="s">
        <v>45</v>
      </c>
      <c r="M33" t="s">
        <v>38</v>
      </c>
      <c r="N33" t="s">
        <v>11</v>
      </c>
      <c r="O33" s="6">
        <v>0.25416666666666998</v>
      </c>
      <c r="P33" s="11">
        <v>6766.7807582097003</v>
      </c>
      <c r="Q33" s="11">
        <v>1643.1225562699999</v>
      </c>
      <c r="R33" s="6">
        <v>0.15333333333332999</v>
      </c>
      <c r="S33" s="11">
        <f t="shared" si="0"/>
        <v>1</v>
      </c>
      <c r="T33" s="11">
        <f t="shared" si="1"/>
        <v>5</v>
      </c>
      <c r="U33" s="11">
        <f t="shared" si="2"/>
        <v>5</v>
      </c>
      <c r="V33" s="11">
        <f t="shared" si="3"/>
        <v>3</v>
      </c>
      <c r="W33" s="16">
        <f t="shared" si="5"/>
        <v>3.5</v>
      </c>
      <c r="X33" s="11">
        <f t="shared" si="4"/>
        <v>4</v>
      </c>
    </row>
    <row r="34" spans="1:24" x14ac:dyDescent="0.25">
      <c r="A34">
        <v>141</v>
      </c>
      <c r="B34" t="s">
        <v>501</v>
      </c>
      <c r="C34" t="s">
        <v>500</v>
      </c>
      <c r="D34">
        <v>16.72</v>
      </c>
      <c r="E34">
        <v>-87.838700000000003</v>
      </c>
      <c r="F34" t="s">
        <v>8</v>
      </c>
      <c r="G34" t="s">
        <v>379</v>
      </c>
      <c r="H34" t="s">
        <v>376</v>
      </c>
      <c r="I34" t="s">
        <v>488</v>
      </c>
      <c r="J34" t="s">
        <v>138</v>
      </c>
      <c r="K34" t="s">
        <v>387</v>
      </c>
      <c r="L34" t="s">
        <v>49</v>
      </c>
      <c r="M34" t="s">
        <v>60</v>
      </c>
      <c r="N34" t="s">
        <v>11</v>
      </c>
      <c r="O34" s="6">
        <v>9.7500000000000003E-2</v>
      </c>
      <c r="P34" s="11">
        <v>3555.3598638006001</v>
      </c>
      <c r="Q34" s="11">
        <v>403.44520304197999</v>
      </c>
      <c r="R34" s="6">
        <v>0.27333333333332999</v>
      </c>
      <c r="S34" s="11">
        <f t="shared" si="0"/>
        <v>3</v>
      </c>
      <c r="T34" s="11">
        <f t="shared" si="1"/>
        <v>5</v>
      </c>
      <c r="U34" s="11">
        <f t="shared" si="2"/>
        <v>2</v>
      </c>
      <c r="V34" s="11">
        <f t="shared" si="3"/>
        <v>4</v>
      </c>
      <c r="W34" s="16">
        <f t="shared" si="5"/>
        <v>3.5</v>
      </c>
      <c r="X34" s="11">
        <f t="shared" si="4"/>
        <v>4</v>
      </c>
    </row>
    <row r="35" spans="1:24" x14ac:dyDescent="0.25">
      <c r="A35">
        <v>142</v>
      </c>
      <c r="B35" t="s">
        <v>499</v>
      </c>
      <c r="C35" t="s">
        <v>498</v>
      </c>
      <c r="D35">
        <v>16.743400000000001</v>
      </c>
      <c r="E35">
        <v>-87.850800000000007</v>
      </c>
      <c r="F35" t="s">
        <v>8</v>
      </c>
      <c r="G35" t="s">
        <v>379</v>
      </c>
      <c r="H35" t="s">
        <v>376</v>
      </c>
      <c r="I35" t="s">
        <v>488</v>
      </c>
      <c r="J35" t="s">
        <v>138</v>
      </c>
      <c r="K35" t="s">
        <v>387</v>
      </c>
      <c r="L35" t="s">
        <v>45</v>
      </c>
      <c r="M35" t="s">
        <v>38</v>
      </c>
      <c r="N35" t="s">
        <v>11</v>
      </c>
      <c r="O35" s="6">
        <v>5.1666666666666999E-2</v>
      </c>
      <c r="P35" s="11">
        <v>5852.9414835233001</v>
      </c>
      <c r="Q35" s="11">
        <v>482.51979337571998</v>
      </c>
      <c r="R35" s="6">
        <v>0.22666666666667001</v>
      </c>
      <c r="S35" s="11">
        <f t="shared" si="0"/>
        <v>3</v>
      </c>
      <c r="T35" s="11">
        <f t="shared" si="1"/>
        <v>5</v>
      </c>
      <c r="U35" s="11">
        <f t="shared" si="2"/>
        <v>2</v>
      </c>
      <c r="V35" s="11">
        <f t="shared" si="3"/>
        <v>4</v>
      </c>
      <c r="W35" s="16">
        <f t="shared" si="5"/>
        <v>3.5</v>
      </c>
      <c r="X35" s="11">
        <f t="shared" si="4"/>
        <v>4</v>
      </c>
    </row>
    <row r="36" spans="1:24" x14ac:dyDescent="0.25">
      <c r="A36">
        <v>143</v>
      </c>
      <c r="B36" t="s">
        <v>497</v>
      </c>
      <c r="C36" t="s">
        <v>497</v>
      </c>
      <c r="D36">
        <v>16.736899999999999</v>
      </c>
      <c r="E36">
        <v>-87.807699999999997</v>
      </c>
      <c r="F36" t="s">
        <v>8</v>
      </c>
      <c r="G36" t="s">
        <v>379</v>
      </c>
      <c r="H36" t="s">
        <v>376</v>
      </c>
      <c r="I36" t="s">
        <v>488</v>
      </c>
      <c r="J36" t="s">
        <v>138</v>
      </c>
      <c r="K36" t="s">
        <v>387</v>
      </c>
      <c r="L36" t="s">
        <v>61</v>
      </c>
      <c r="M36" t="s">
        <v>60</v>
      </c>
      <c r="N36" t="s">
        <v>11</v>
      </c>
      <c r="O36" s="6">
        <v>0.27583333333332999</v>
      </c>
      <c r="P36" s="11">
        <v>4081.8889941850998</v>
      </c>
      <c r="Q36" s="11">
        <v>148.36099019317001</v>
      </c>
      <c r="R36" s="6">
        <v>0.23166666666666999</v>
      </c>
      <c r="S36" s="11">
        <f t="shared" si="0"/>
        <v>1</v>
      </c>
      <c r="T36" s="11">
        <f t="shared" si="1"/>
        <v>5</v>
      </c>
      <c r="U36" s="11">
        <f t="shared" si="2"/>
        <v>1</v>
      </c>
      <c r="V36" s="11">
        <f t="shared" si="3"/>
        <v>4</v>
      </c>
      <c r="W36" s="16">
        <f t="shared" si="5"/>
        <v>2.75</v>
      </c>
      <c r="X36" s="11">
        <f t="shared" si="4"/>
        <v>3</v>
      </c>
    </row>
    <row r="37" spans="1:24" x14ac:dyDescent="0.25">
      <c r="A37">
        <v>144</v>
      </c>
      <c r="B37" t="s">
        <v>496</v>
      </c>
      <c r="C37" t="s">
        <v>495</v>
      </c>
      <c r="D37">
        <v>16.784099999999999</v>
      </c>
      <c r="E37">
        <v>-87.752399999999994</v>
      </c>
      <c r="F37" t="s">
        <v>8</v>
      </c>
      <c r="G37" t="s">
        <v>379</v>
      </c>
      <c r="H37" t="s">
        <v>376</v>
      </c>
      <c r="I37" t="s">
        <v>488</v>
      </c>
      <c r="J37" t="s">
        <v>138</v>
      </c>
      <c r="K37" t="s">
        <v>387</v>
      </c>
      <c r="L37" t="s">
        <v>49</v>
      </c>
      <c r="M37" t="s">
        <v>60</v>
      </c>
      <c r="N37" t="s">
        <v>11</v>
      </c>
      <c r="O37" s="6">
        <v>0.30416666666667003</v>
      </c>
      <c r="P37" s="11">
        <v>2564.2344668710998</v>
      </c>
      <c r="Q37" s="11">
        <v>456.31966853385001</v>
      </c>
      <c r="R37" s="6">
        <v>0.31666666666666998</v>
      </c>
      <c r="S37" s="11">
        <f t="shared" si="0"/>
        <v>1</v>
      </c>
      <c r="T37" s="11">
        <f t="shared" si="1"/>
        <v>3</v>
      </c>
      <c r="U37" s="11">
        <f t="shared" si="2"/>
        <v>2</v>
      </c>
      <c r="V37" s="11">
        <f t="shared" si="3"/>
        <v>4</v>
      </c>
      <c r="W37" s="16">
        <f t="shared" si="5"/>
        <v>2.5</v>
      </c>
      <c r="X37" s="11">
        <f t="shared" si="4"/>
        <v>2</v>
      </c>
    </row>
    <row r="38" spans="1:24" x14ac:dyDescent="0.25">
      <c r="A38">
        <v>145</v>
      </c>
      <c r="B38" t="s">
        <v>494</v>
      </c>
      <c r="C38" t="s">
        <v>493</v>
      </c>
      <c r="D38">
        <v>16.885300000000001</v>
      </c>
      <c r="E38">
        <v>-87.703000000000003</v>
      </c>
      <c r="F38" t="s">
        <v>8</v>
      </c>
      <c r="G38" t="s">
        <v>379</v>
      </c>
      <c r="H38" t="s">
        <v>376</v>
      </c>
      <c r="I38" t="s">
        <v>488</v>
      </c>
      <c r="J38" t="s">
        <v>138</v>
      </c>
      <c r="K38" t="s">
        <v>387</v>
      </c>
      <c r="L38" t="s">
        <v>49</v>
      </c>
      <c r="M38" t="s">
        <v>60</v>
      </c>
      <c r="N38" t="s">
        <v>11</v>
      </c>
      <c r="O38" s="6">
        <v>0.10333333333333</v>
      </c>
      <c r="P38" s="11">
        <v>4711.1028524774001</v>
      </c>
      <c r="Q38" s="11">
        <v>310.29395533590002</v>
      </c>
      <c r="R38" s="6">
        <v>0.26333333333332998</v>
      </c>
      <c r="S38" s="11">
        <f t="shared" si="0"/>
        <v>3</v>
      </c>
      <c r="T38" s="11">
        <f t="shared" si="1"/>
        <v>5</v>
      </c>
      <c r="U38" s="11">
        <f t="shared" si="2"/>
        <v>1</v>
      </c>
      <c r="V38" s="11">
        <f t="shared" si="3"/>
        <v>4</v>
      </c>
      <c r="W38" s="16">
        <f t="shared" si="5"/>
        <v>3.25</v>
      </c>
      <c r="X38" s="11">
        <f t="shared" si="4"/>
        <v>3</v>
      </c>
    </row>
    <row r="39" spans="1:24" x14ac:dyDescent="0.25">
      <c r="A39">
        <v>146</v>
      </c>
      <c r="B39" t="s">
        <v>492</v>
      </c>
      <c r="C39" t="s">
        <v>491</v>
      </c>
      <c r="D39">
        <v>16.8856</v>
      </c>
      <c r="E39">
        <v>-87.810199999999995</v>
      </c>
      <c r="F39" t="s">
        <v>8</v>
      </c>
      <c r="G39" t="s">
        <v>379</v>
      </c>
      <c r="H39" t="s">
        <v>376</v>
      </c>
      <c r="I39" t="s">
        <v>488</v>
      </c>
      <c r="J39" t="s">
        <v>138</v>
      </c>
      <c r="K39" t="s">
        <v>387</v>
      </c>
      <c r="L39" t="s">
        <v>49</v>
      </c>
      <c r="M39" t="s">
        <v>60</v>
      </c>
      <c r="N39" t="s">
        <v>11</v>
      </c>
      <c r="O39" s="6">
        <v>5.2499999999999998E-2</v>
      </c>
      <c r="P39" s="11">
        <v>5462.2952099365002</v>
      </c>
      <c r="Q39" s="11">
        <v>1640.1568169334</v>
      </c>
      <c r="R39" s="6">
        <v>0.33166666666667</v>
      </c>
      <c r="S39" s="11">
        <f t="shared" si="0"/>
        <v>3</v>
      </c>
      <c r="T39" s="11">
        <f t="shared" si="1"/>
        <v>5</v>
      </c>
      <c r="U39" s="11">
        <f t="shared" si="2"/>
        <v>5</v>
      </c>
      <c r="V39" s="11">
        <f t="shared" si="3"/>
        <v>4</v>
      </c>
      <c r="W39" s="16">
        <f t="shared" si="5"/>
        <v>4.25</v>
      </c>
      <c r="X39" s="11">
        <f t="shared" si="4"/>
        <v>4</v>
      </c>
    </row>
    <row r="40" spans="1:24" x14ac:dyDescent="0.25">
      <c r="A40">
        <v>147</v>
      </c>
      <c r="B40" t="s">
        <v>490</v>
      </c>
      <c r="C40" t="s">
        <v>489</v>
      </c>
      <c r="D40">
        <v>16.886399999999998</v>
      </c>
      <c r="E40">
        <v>-87.780100000000004</v>
      </c>
      <c r="F40" t="s">
        <v>8</v>
      </c>
      <c r="G40" t="s">
        <v>379</v>
      </c>
      <c r="H40" t="s">
        <v>376</v>
      </c>
      <c r="I40" t="s">
        <v>488</v>
      </c>
      <c r="J40" t="s">
        <v>138</v>
      </c>
      <c r="K40" t="s">
        <v>387</v>
      </c>
      <c r="L40" t="s">
        <v>45</v>
      </c>
      <c r="M40" t="s">
        <v>60</v>
      </c>
      <c r="N40" t="s">
        <v>11</v>
      </c>
      <c r="O40" s="6">
        <v>0.43166666666666997</v>
      </c>
      <c r="P40" s="11">
        <v>1832.1357225949</v>
      </c>
      <c r="Q40" s="11">
        <v>31.031272616372998</v>
      </c>
      <c r="R40" s="6">
        <v>0.17833333333333001</v>
      </c>
      <c r="S40" s="11">
        <f t="shared" si="0"/>
        <v>1</v>
      </c>
      <c r="T40" s="11">
        <f t="shared" si="1"/>
        <v>2</v>
      </c>
      <c r="U40" s="11">
        <f t="shared" si="2"/>
        <v>1</v>
      </c>
      <c r="V40" s="11">
        <f t="shared" si="3"/>
        <v>3</v>
      </c>
      <c r="W40" s="16">
        <f t="shared" si="5"/>
        <v>1.75</v>
      </c>
      <c r="X40" s="11">
        <f t="shared" si="4"/>
        <v>1</v>
      </c>
    </row>
    <row r="41" spans="1:24" x14ac:dyDescent="0.25">
      <c r="A41" s="2"/>
      <c r="B41" s="2"/>
      <c r="C41" s="2"/>
      <c r="D41" s="2"/>
      <c r="E41" s="2"/>
      <c r="F41" s="2"/>
      <c r="G41" s="2"/>
      <c r="H41" s="2" t="s">
        <v>376</v>
      </c>
      <c r="I41" s="2" t="s">
        <v>488</v>
      </c>
      <c r="J41" s="2"/>
      <c r="K41" s="2"/>
      <c r="L41" s="2"/>
      <c r="M41" s="2"/>
      <c r="N41" s="2"/>
      <c r="O41" s="7">
        <f>AVERAGE(O32:O40)</f>
        <v>0.1777777777777782</v>
      </c>
      <c r="P41" s="12">
        <f>AVERAGE(P32:P40)</f>
        <v>4801.7489861011891</v>
      </c>
      <c r="Q41" s="12">
        <f>AVERAGE(Q32:Q40)</f>
        <v>687.21569829901046</v>
      </c>
      <c r="R41" s="7">
        <f>AVERAGE(R32:R40)</f>
        <v>0.25018518518518557</v>
      </c>
      <c r="S41" s="12">
        <f t="shared" si="0"/>
        <v>2</v>
      </c>
      <c r="T41" s="12">
        <f t="shared" si="1"/>
        <v>5</v>
      </c>
      <c r="U41" s="12">
        <f t="shared" si="2"/>
        <v>2</v>
      </c>
      <c r="V41" s="12">
        <f t="shared" si="3"/>
        <v>4</v>
      </c>
      <c r="W41" s="31">
        <f t="shared" si="5"/>
        <v>3.25</v>
      </c>
      <c r="X41" s="12">
        <f t="shared" si="4"/>
        <v>3</v>
      </c>
    </row>
    <row r="42" spans="1:24" x14ac:dyDescent="0.25">
      <c r="A42">
        <v>220</v>
      </c>
      <c r="B42" t="s">
        <v>487</v>
      </c>
      <c r="C42" t="s">
        <v>462</v>
      </c>
      <c r="D42">
        <v>17.473500000000001</v>
      </c>
      <c r="E42">
        <v>-87.486400000000003</v>
      </c>
      <c r="F42" t="s">
        <v>8</v>
      </c>
      <c r="G42" t="s">
        <v>379</v>
      </c>
      <c r="H42" t="s">
        <v>376</v>
      </c>
      <c r="I42" t="s">
        <v>461</v>
      </c>
      <c r="J42" t="s">
        <v>138</v>
      </c>
      <c r="K42" t="s">
        <v>40</v>
      </c>
      <c r="L42" t="s">
        <v>99</v>
      </c>
      <c r="M42" t="s">
        <v>38</v>
      </c>
      <c r="N42" t="s">
        <v>16</v>
      </c>
      <c r="O42" s="6">
        <v>0.36499999999999999</v>
      </c>
      <c r="P42" s="11">
        <v>1182.5452248117999</v>
      </c>
      <c r="Q42" s="11">
        <v>883.49417990430004</v>
      </c>
      <c r="R42" s="6">
        <v>5.2499999999999998E-2</v>
      </c>
      <c r="S42" s="11">
        <f t="shared" si="0"/>
        <v>1</v>
      </c>
      <c r="T42" s="11">
        <f t="shared" si="1"/>
        <v>2</v>
      </c>
      <c r="U42" s="11">
        <f t="shared" si="2"/>
        <v>3</v>
      </c>
      <c r="V42" s="11">
        <f t="shared" si="3"/>
        <v>2</v>
      </c>
      <c r="W42" s="16">
        <f t="shared" si="5"/>
        <v>2</v>
      </c>
      <c r="X42" s="11">
        <f t="shared" si="4"/>
        <v>2</v>
      </c>
    </row>
    <row r="43" spans="1:24" x14ac:dyDescent="0.25">
      <c r="A43">
        <v>221</v>
      </c>
      <c r="B43" t="s">
        <v>486</v>
      </c>
      <c r="C43" t="s">
        <v>462</v>
      </c>
      <c r="D43">
        <v>17.471900000000002</v>
      </c>
      <c r="E43">
        <v>-87.487300000000005</v>
      </c>
      <c r="F43" t="s">
        <v>8</v>
      </c>
      <c r="G43" t="s">
        <v>379</v>
      </c>
      <c r="H43" t="s">
        <v>376</v>
      </c>
      <c r="I43" t="s">
        <v>461</v>
      </c>
      <c r="J43" t="s">
        <v>138</v>
      </c>
      <c r="K43" t="s">
        <v>40</v>
      </c>
      <c r="L43" t="s">
        <v>61</v>
      </c>
      <c r="M43" t="s">
        <v>3</v>
      </c>
      <c r="N43" t="s">
        <v>16</v>
      </c>
      <c r="O43" s="6">
        <v>0.34</v>
      </c>
      <c r="P43" s="11">
        <v>2688.1319612793</v>
      </c>
      <c r="Q43" s="11">
        <v>50.270781249517</v>
      </c>
      <c r="R43" s="6">
        <v>0.04</v>
      </c>
      <c r="S43" s="11">
        <f t="shared" si="0"/>
        <v>1</v>
      </c>
      <c r="T43" s="11">
        <f t="shared" si="1"/>
        <v>3</v>
      </c>
      <c r="U43" s="11">
        <f t="shared" si="2"/>
        <v>1</v>
      </c>
      <c r="V43" s="11">
        <f t="shared" si="3"/>
        <v>1</v>
      </c>
      <c r="W43" s="16">
        <f t="shared" si="5"/>
        <v>1.5</v>
      </c>
      <c r="X43" s="11">
        <f t="shared" si="4"/>
        <v>1</v>
      </c>
    </row>
    <row r="44" spans="1:24" x14ac:dyDescent="0.25">
      <c r="A44">
        <v>222</v>
      </c>
      <c r="B44" t="s">
        <v>485</v>
      </c>
      <c r="C44" t="s">
        <v>462</v>
      </c>
      <c r="D44">
        <v>17.4618</v>
      </c>
      <c r="E44">
        <v>-87.498599999999996</v>
      </c>
      <c r="F44" t="s">
        <v>8</v>
      </c>
      <c r="G44" t="s">
        <v>379</v>
      </c>
      <c r="H44" t="s">
        <v>376</v>
      </c>
      <c r="I44" t="s">
        <v>461</v>
      </c>
      <c r="J44" t="s">
        <v>138</v>
      </c>
      <c r="K44" t="s">
        <v>30</v>
      </c>
      <c r="L44" t="s">
        <v>85</v>
      </c>
      <c r="M44" t="s">
        <v>38</v>
      </c>
      <c r="N44" t="s">
        <v>16</v>
      </c>
      <c r="O44" s="6">
        <v>0.20250000000000001</v>
      </c>
      <c r="P44" s="11">
        <v>12196.4723755</v>
      </c>
      <c r="Q44" s="11">
        <v>76.110401873567994</v>
      </c>
      <c r="R44" s="6">
        <v>0.08</v>
      </c>
      <c r="S44" s="11">
        <f t="shared" si="0"/>
        <v>2</v>
      </c>
      <c r="T44" s="11">
        <f t="shared" si="1"/>
        <v>5</v>
      </c>
      <c r="U44" s="11">
        <f t="shared" si="2"/>
        <v>1</v>
      </c>
      <c r="V44" s="11">
        <f t="shared" si="3"/>
        <v>2</v>
      </c>
      <c r="W44" s="16">
        <f t="shared" si="5"/>
        <v>2.5</v>
      </c>
      <c r="X44" s="11">
        <f t="shared" si="4"/>
        <v>2</v>
      </c>
    </row>
    <row r="45" spans="1:24" x14ac:dyDescent="0.25">
      <c r="A45">
        <v>223</v>
      </c>
      <c r="B45" t="s">
        <v>484</v>
      </c>
      <c r="C45" t="s">
        <v>462</v>
      </c>
      <c r="D45">
        <v>17.445900000000002</v>
      </c>
      <c r="E45">
        <v>-87.528300000000002</v>
      </c>
      <c r="F45" t="s">
        <v>8</v>
      </c>
      <c r="G45" t="s">
        <v>379</v>
      </c>
      <c r="H45" t="s">
        <v>376</v>
      </c>
      <c r="I45" t="s">
        <v>461</v>
      </c>
      <c r="J45" t="s">
        <v>138</v>
      </c>
      <c r="K45" t="s">
        <v>5</v>
      </c>
      <c r="L45" t="s">
        <v>61</v>
      </c>
      <c r="M45" t="s">
        <v>3</v>
      </c>
      <c r="N45" t="s">
        <v>16</v>
      </c>
      <c r="O45" s="6">
        <v>0.28687499999999999</v>
      </c>
      <c r="P45" s="11">
        <v>2047.0577200184</v>
      </c>
      <c r="Q45" s="11">
        <v>222.98396339035</v>
      </c>
      <c r="R45" s="6">
        <v>9.7500000000000003E-2</v>
      </c>
      <c r="S45" s="11">
        <f t="shared" si="0"/>
        <v>1</v>
      </c>
      <c r="T45" s="11">
        <f t="shared" si="1"/>
        <v>3</v>
      </c>
      <c r="U45" s="11">
        <f t="shared" si="2"/>
        <v>1</v>
      </c>
      <c r="V45" s="11">
        <f t="shared" si="3"/>
        <v>2</v>
      </c>
      <c r="W45" s="16">
        <f t="shared" si="5"/>
        <v>1.75</v>
      </c>
      <c r="X45" s="11">
        <f t="shared" si="4"/>
        <v>1</v>
      </c>
    </row>
    <row r="46" spans="1:24" x14ac:dyDescent="0.25">
      <c r="A46">
        <v>224</v>
      </c>
      <c r="B46" t="s">
        <v>483</v>
      </c>
      <c r="C46" t="s">
        <v>462</v>
      </c>
      <c r="D46">
        <v>17.443200000000001</v>
      </c>
      <c r="E46">
        <v>-87.529300000000006</v>
      </c>
      <c r="F46" t="s">
        <v>8</v>
      </c>
      <c r="G46" t="s">
        <v>379</v>
      </c>
      <c r="H46" t="s">
        <v>376</v>
      </c>
      <c r="I46" t="s">
        <v>461</v>
      </c>
      <c r="J46" t="s">
        <v>138</v>
      </c>
      <c r="K46" t="s">
        <v>5</v>
      </c>
      <c r="L46" t="s">
        <v>61</v>
      </c>
      <c r="M46" t="s">
        <v>12</v>
      </c>
      <c r="N46" t="s">
        <v>16</v>
      </c>
      <c r="O46" s="6">
        <v>0.19312499999999999</v>
      </c>
      <c r="P46" s="11">
        <v>1786.3291880213001</v>
      </c>
      <c r="Q46" s="11">
        <v>291.36877698120998</v>
      </c>
      <c r="R46" s="6">
        <v>0.155</v>
      </c>
      <c r="S46" s="11">
        <f t="shared" si="0"/>
        <v>2</v>
      </c>
      <c r="T46" s="11">
        <f t="shared" si="1"/>
        <v>2</v>
      </c>
      <c r="U46" s="11">
        <f t="shared" si="2"/>
        <v>1</v>
      </c>
      <c r="V46" s="11">
        <f t="shared" si="3"/>
        <v>3</v>
      </c>
      <c r="W46" s="16">
        <f t="shared" si="5"/>
        <v>2</v>
      </c>
      <c r="X46" s="11">
        <f t="shared" si="4"/>
        <v>2</v>
      </c>
    </row>
    <row r="47" spans="1:24" x14ac:dyDescent="0.25">
      <c r="A47">
        <v>225</v>
      </c>
      <c r="B47" t="s">
        <v>482</v>
      </c>
      <c r="C47" t="s">
        <v>462</v>
      </c>
      <c r="D47">
        <v>17.392299999999999</v>
      </c>
      <c r="E47">
        <v>-87.462400000000002</v>
      </c>
      <c r="F47" t="s">
        <v>8</v>
      </c>
      <c r="G47" t="s">
        <v>379</v>
      </c>
      <c r="H47" t="s">
        <v>376</v>
      </c>
      <c r="I47" t="s">
        <v>461</v>
      </c>
      <c r="J47" t="s">
        <v>138</v>
      </c>
      <c r="K47" t="s">
        <v>46</v>
      </c>
      <c r="L47" t="s">
        <v>61</v>
      </c>
      <c r="M47" t="s">
        <v>3</v>
      </c>
      <c r="N47" t="s">
        <v>16</v>
      </c>
      <c r="O47" s="6">
        <v>0.15062500000000001</v>
      </c>
      <c r="P47" s="11">
        <v>729.30902937832002</v>
      </c>
      <c r="Q47" s="11">
        <v>834.37668859708003</v>
      </c>
      <c r="R47" s="6">
        <v>0.08</v>
      </c>
      <c r="S47" s="11">
        <f t="shared" si="0"/>
        <v>2</v>
      </c>
      <c r="T47" s="11">
        <f t="shared" si="1"/>
        <v>1</v>
      </c>
      <c r="U47" s="11">
        <f t="shared" si="2"/>
        <v>3</v>
      </c>
      <c r="V47" s="11">
        <f t="shared" si="3"/>
        <v>2</v>
      </c>
      <c r="W47" s="16">
        <f t="shared" si="5"/>
        <v>2</v>
      </c>
      <c r="X47" s="11">
        <f t="shared" si="4"/>
        <v>2</v>
      </c>
    </row>
    <row r="48" spans="1:24" x14ac:dyDescent="0.25">
      <c r="A48">
        <v>226</v>
      </c>
      <c r="B48" t="s">
        <v>481</v>
      </c>
      <c r="C48" t="s">
        <v>462</v>
      </c>
      <c r="D48">
        <v>17.393599999999999</v>
      </c>
      <c r="E48">
        <v>-87.463499999999996</v>
      </c>
      <c r="F48" t="s">
        <v>8</v>
      </c>
      <c r="G48" t="s">
        <v>379</v>
      </c>
      <c r="H48" t="s">
        <v>376</v>
      </c>
      <c r="I48" t="s">
        <v>461</v>
      </c>
      <c r="J48" t="s">
        <v>138</v>
      </c>
      <c r="K48" t="s">
        <v>46</v>
      </c>
      <c r="L48" t="s">
        <v>61</v>
      </c>
      <c r="M48" t="s">
        <v>3</v>
      </c>
      <c r="N48" t="s">
        <v>16</v>
      </c>
      <c r="O48" s="6">
        <v>0.01</v>
      </c>
      <c r="P48" s="11">
        <v>540.10984070831</v>
      </c>
      <c r="Q48" s="11">
        <v>94.259110225447003</v>
      </c>
      <c r="R48" s="6">
        <v>0.17249999999999999</v>
      </c>
      <c r="S48" s="11">
        <f t="shared" si="0"/>
        <v>5</v>
      </c>
      <c r="T48" s="11">
        <f t="shared" si="1"/>
        <v>1</v>
      </c>
      <c r="U48" s="11">
        <f t="shared" si="2"/>
        <v>1</v>
      </c>
      <c r="V48" s="11">
        <f t="shared" si="3"/>
        <v>3</v>
      </c>
      <c r="W48" s="16">
        <f t="shared" si="5"/>
        <v>2.5</v>
      </c>
      <c r="X48" s="11">
        <f t="shared" si="4"/>
        <v>2</v>
      </c>
    </row>
    <row r="49" spans="1:24" x14ac:dyDescent="0.25">
      <c r="A49">
        <v>227</v>
      </c>
      <c r="B49" t="s">
        <v>480</v>
      </c>
      <c r="C49" t="s">
        <v>462</v>
      </c>
      <c r="D49">
        <v>17.383700000000001</v>
      </c>
      <c r="E49">
        <v>-87.5184</v>
      </c>
      <c r="F49" t="s">
        <v>8</v>
      </c>
      <c r="G49" t="s">
        <v>379</v>
      </c>
      <c r="H49" t="s">
        <v>376</v>
      </c>
      <c r="I49" t="s">
        <v>461</v>
      </c>
      <c r="J49" t="s">
        <v>138</v>
      </c>
      <c r="K49" t="s">
        <v>88</v>
      </c>
      <c r="L49" t="s">
        <v>45</v>
      </c>
      <c r="M49" t="s">
        <v>332</v>
      </c>
      <c r="N49" t="s">
        <v>16</v>
      </c>
      <c r="O49" s="6">
        <v>0.65812499999999996</v>
      </c>
      <c r="P49" s="11">
        <v>129.05807991547999</v>
      </c>
      <c r="Q49" s="11">
        <v>499.28093439259999</v>
      </c>
      <c r="R49" s="6">
        <v>3.875E-2</v>
      </c>
      <c r="S49" s="11">
        <f t="shared" si="0"/>
        <v>1</v>
      </c>
      <c r="T49" s="11">
        <f t="shared" si="1"/>
        <v>1</v>
      </c>
      <c r="U49" s="11">
        <f t="shared" si="2"/>
        <v>2</v>
      </c>
      <c r="V49" s="11">
        <f t="shared" si="3"/>
        <v>1</v>
      </c>
      <c r="W49" s="16">
        <f t="shared" si="5"/>
        <v>1.25</v>
      </c>
      <c r="X49" s="11">
        <f t="shared" si="4"/>
        <v>1</v>
      </c>
    </row>
    <row r="50" spans="1:24" x14ac:dyDescent="0.25">
      <c r="A50">
        <v>228</v>
      </c>
      <c r="B50" t="s">
        <v>479</v>
      </c>
      <c r="C50" t="s">
        <v>462</v>
      </c>
      <c r="D50">
        <v>17.316500000000001</v>
      </c>
      <c r="E50">
        <v>-87.530199999999994</v>
      </c>
      <c r="F50" t="s">
        <v>8</v>
      </c>
      <c r="G50" t="s">
        <v>379</v>
      </c>
      <c r="H50" t="s">
        <v>376</v>
      </c>
      <c r="I50" t="s">
        <v>461</v>
      </c>
      <c r="J50" t="s">
        <v>138</v>
      </c>
      <c r="K50" t="s">
        <v>88</v>
      </c>
      <c r="L50" t="s">
        <v>45</v>
      </c>
      <c r="M50" t="s">
        <v>332</v>
      </c>
      <c r="N50" t="s">
        <v>16</v>
      </c>
      <c r="O50" s="6">
        <v>0.18437500000000001</v>
      </c>
      <c r="P50" s="11">
        <v>3996.817508958</v>
      </c>
      <c r="Q50" s="11">
        <v>101.57364384726</v>
      </c>
      <c r="R50" s="6">
        <v>0.10375</v>
      </c>
      <c r="S50" s="11">
        <f t="shared" si="0"/>
        <v>2</v>
      </c>
      <c r="T50" s="11">
        <f t="shared" si="1"/>
        <v>5</v>
      </c>
      <c r="U50" s="11">
        <f t="shared" si="2"/>
        <v>1</v>
      </c>
      <c r="V50" s="11">
        <f t="shared" si="3"/>
        <v>3</v>
      </c>
      <c r="W50" s="16">
        <f t="shared" si="5"/>
        <v>2.75</v>
      </c>
      <c r="X50" s="11">
        <f t="shared" si="4"/>
        <v>3</v>
      </c>
    </row>
    <row r="51" spans="1:24" x14ac:dyDescent="0.25">
      <c r="A51">
        <v>229</v>
      </c>
      <c r="B51" t="s">
        <v>478</v>
      </c>
      <c r="C51" t="s">
        <v>462</v>
      </c>
      <c r="D51">
        <v>17.309699999999999</v>
      </c>
      <c r="E51">
        <v>-87.583600000000004</v>
      </c>
      <c r="F51" t="s">
        <v>8</v>
      </c>
      <c r="G51" t="s">
        <v>379</v>
      </c>
      <c r="H51" t="s">
        <v>376</v>
      </c>
      <c r="I51" t="s">
        <v>461</v>
      </c>
      <c r="J51" t="s">
        <v>138</v>
      </c>
      <c r="K51" t="s">
        <v>5</v>
      </c>
      <c r="L51" t="s">
        <v>99</v>
      </c>
      <c r="M51" t="s">
        <v>17</v>
      </c>
      <c r="N51" t="s">
        <v>16</v>
      </c>
      <c r="O51" s="6">
        <v>0.155</v>
      </c>
      <c r="P51" s="11">
        <v>729.50023257921998</v>
      </c>
      <c r="Q51" s="11">
        <v>1290.1918072031001</v>
      </c>
      <c r="R51" s="6">
        <v>0.16750000000000001</v>
      </c>
      <c r="S51" s="11">
        <f t="shared" si="0"/>
        <v>2</v>
      </c>
      <c r="T51" s="11">
        <f t="shared" si="1"/>
        <v>1</v>
      </c>
      <c r="U51" s="11">
        <f t="shared" si="2"/>
        <v>4</v>
      </c>
      <c r="V51" s="11">
        <f t="shared" si="3"/>
        <v>3</v>
      </c>
      <c r="W51" s="16">
        <f t="shared" si="5"/>
        <v>2.5</v>
      </c>
      <c r="X51" s="11">
        <f t="shared" si="4"/>
        <v>2</v>
      </c>
    </row>
    <row r="52" spans="1:24" x14ac:dyDescent="0.25">
      <c r="A52">
        <v>230</v>
      </c>
      <c r="B52" t="s">
        <v>477</v>
      </c>
      <c r="C52" t="s">
        <v>462</v>
      </c>
      <c r="D52">
        <v>17.257400000000001</v>
      </c>
      <c r="E52">
        <v>-87.572000000000003</v>
      </c>
      <c r="F52" t="s">
        <v>8</v>
      </c>
      <c r="G52" t="s">
        <v>379</v>
      </c>
      <c r="H52" t="s">
        <v>376</v>
      </c>
      <c r="I52" t="s">
        <v>461</v>
      </c>
      <c r="J52" t="s">
        <v>138</v>
      </c>
      <c r="K52" t="s">
        <v>5</v>
      </c>
      <c r="L52" t="s">
        <v>61</v>
      </c>
      <c r="M52" t="s">
        <v>60</v>
      </c>
      <c r="N52" t="s">
        <v>16</v>
      </c>
      <c r="O52" s="6">
        <v>7.4999999999999997E-2</v>
      </c>
      <c r="P52" s="11">
        <v>327.57636427428002</v>
      </c>
      <c r="Q52" s="11">
        <v>54.225986895608997</v>
      </c>
      <c r="R52" s="6">
        <v>0.115</v>
      </c>
      <c r="S52" s="11">
        <f t="shared" si="0"/>
        <v>3</v>
      </c>
      <c r="T52" s="11">
        <f t="shared" si="1"/>
        <v>1</v>
      </c>
      <c r="U52" s="11">
        <f t="shared" si="2"/>
        <v>1</v>
      </c>
      <c r="V52" s="11">
        <f t="shared" si="3"/>
        <v>3</v>
      </c>
      <c r="W52" s="16">
        <f t="shared" si="5"/>
        <v>2</v>
      </c>
      <c r="X52" s="11">
        <f t="shared" si="4"/>
        <v>2</v>
      </c>
    </row>
    <row r="53" spans="1:24" x14ac:dyDescent="0.25">
      <c r="A53">
        <v>231</v>
      </c>
      <c r="B53" t="s">
        <v>476</v>
      </c>
      <c r="C53" t="s">
        <v>462</v>
      </c>
      <c r="D53">
        <v>17.224299999999999</v>
      </c>
      <c r="E53">
        <v>-87.604600000000005</v>
      </c>
      <c r="F53" t="s">
        <v>8</v>
      </c>
      <c r="G53" t="s">
        <v>379</v>
      </c>
      <c r="H53" t="s">
        <v>376</v>
      </c>
      <c r="I53" t="s">
        <v>461</v>
      </c>
      <c r="J53" t="s">
        <v>138</v>
      </c>
      <c r="K53" t="s">
        <v>30</v>
      </c>
      <c r="L53" t="s">
        <v>85</v>
      </c>
      <c r="M53" t="s">
        <v>475</v>
      </c>
      <c r="N53" t="s">
        <v>16</v>
      </c>
      <c r="O53" s="6">
        <v>5.5E-2</v>
      </c>
      <c r="P53" s="11">
        <v>479.99564729943</v>
      </c>
      <c r="Q53" s="11">
        <v>87.150705426773996</v>
      </c>
      <c r="R53" s="6">
        <v>0.1075</v>
      </c>
      <c r="S53" s="11">
        <f t="shared" si="0"/>
        <v>3</v>
      </c>
      <c r="T53" s="11">
        <f t="shared" si="1"/>
        <v>1</v>
      </c>
      <c r="U53" s="11">
        <f t="shared" si="2"/>
        <v>1</v>
      </c>
      <c r="V53" s="11">
        <f t="shared" si="3"/>
        <v>3</v>
      </c>
      <c r="W53" s="16">
        <f t="shared" si="5"/>
        <v>2</v>
      </c>
      <c r="X53" s="11">
        <f t="shared" si="4"/>
        <v>2</v>
      </c>
    </row>
    <row r="54" spans="1:24" x14ac:dyDescent="0.25">
      <c r="A54">
        <v>232</v>
      </c>
      <c r="B54" t="s">
        <v>474</v>
      </c>
      <c r="C54" t="s">
        <v>462</v>
      </c>
      <c r="D54">
        <v>17.225999999999999</v>
      </c>
      <c r="E54">
        <v>-87.601500000000001</v>
      </c>
      <c r="F54" t="s">
        <v>8</v>
      </c>
      <c r="G54" t="s">
        <v>379</v>
      </c>
      <c r="H54" t="s">
        <v>376</v>
      </c>
      <c r="I54" t="s">
        <v>461</v>
      </c>
      <c r="J54" t="s">
        <v>138</v>
      </c>
      <c r="K54" t="s">
        <v>30</v>
      </c>
      <c r="L54" t="s">
        <v>61</v>
      </c>
      <c r="M54" t="s">
        <v>3</v>
      </c>
      <c r="N54" t="s">
        <v>16</v>
      </c>
      <c r="O54" s="6">
        <v>0.25428571428571001</v>
      </c>
      <c r="P54" s="11">
        <v>392.43780771104002</v>
      </c>
      <c r="Q54" s="11">
        <v>78.453395054997998</v>
      </c>
      <c r="R54" s="6">
        <v>0.20571428571429001</v>
      </c>
      <c r="S54" s="11">
        <f t="shared" si="0"/>
        <v>1</v>
      </c>
      <c r="T54" s="11">
        <f t="shared" si="1"/>
        <v>1</v>
      </c>
      <c r="U54" s="11">
        <f t="shared" si="2"/>
        <v>1</v>
      </c>
      <c r="V54" s="11">
        <f t="shared" si="3"/>
        <v>4</v>
      </c>
      <c r="W54" s="16">
        <f t="shared" si="5"/>
        <v>1.75</v>
      </c>
      <c r="X54" s="11">
        <f t="shared" si="4"/>
        <v>1</v>
      </c>
    </row>
    <row r="55" spans="1:24" x14ac:dyDescent="0.25">
      <c r="A55">
        <v>233</v>
      </c>
      <c r="B55" t="s">
        <v>473</v>
      </c>
      <c r="C55" t="s">
        <v>462</v>
      </c>
      <c r="D55">
        <v>17.223700000000001</v>
      </c>
      <c r="E55">
        <v>-87.563800000000001</v>
      </c>
      <c r="F55" t="s">
        <v>8</v>
      </c>
      <c r="G55" t="s">
        <v>379</v>
      </c>
      <c r="H55" t="s">
        <v>376</v>
      </c>
      <c r="I55" t="s">
        <v>461</v>
      </c>
      <c r="J55" t="s">
        <v>138</v>
      </c>
      <c r="K55" t="s">
        <v>88</v>
      </c>
      <c r="L55" t="s">
        <v>199</v>
      </c>
      <c r="M55" t="s">
        <v>84</v>
      </c>
      <c r="N55" t="s">
        <v>16</v>
      </c>
      <c r="O55" s="6">
        <v>0.28062500000000001</v>
      </c>
      <c r="P55" s="11">
        <v>1113.407127958</v>
      </c>
      <c r="Q55" s="11">
        <v>5816.4295891069996</v>
      </c>
      <c r="R55" s="6">
        <v>0.125</v>
      </c>
      <c r="S55" s="11">
        <f t="shared" si="0"/>
        <v>1</v>
      </c>
      <c r="T55" s="11">
        <f t="shared" si="1"/>
        <v>2</v>
      </c>
      <c r="U55" s="11">
        <f t="shared" si="2"/>
        <v>5</v>
      </c>
      <c r="V55" s="11">
        <f t="shared" si="3"/>
        <v>3</v>
      </c>
      <c r="W55" s="16">
        <f t="shared" si="5"/>
        <v>2.75</v>
      </c>
      <c r="X55" s="11">
        <f t="shared" si="4"/>
        <v>3</v>
      </c>
    </row>
    <row r="56" spans="1:24" x14ac:dyDescent="0.25">
      <c r="A56">
        <v>234</v>
      </c>
      <c r="B56" t="s">
        <v>472</v>
      </c>
      <c r="C56" t="s">
        <v>462</v>
      </c>
      <c r="D56">
        <v>17.203199999999999</v>
      </c>
      <c r="E56">
        <v>-87.542199999999994</v>
      </c>
      <c r="F56" t="s">
        <v>8</v>
      </c>
      <c r="G56" t="s">
        <v>379</v>
      </c>
      <c r="H56" t="s">
        <v>376</v>
      </c>
      <c r="I56" t="s">
        <v>461</v>
      </c>
      <c r="J56" t="s">
        <v>138</v>
      </c>
      <c r="K56" t="s">
        <v>40</v>
      </c>
      <c r="L56" t="s">
        <v>99</v>
      </c>
      <c r="M56" t="s">
        <v>60</v>
      </c>
      <c r="N56" t="s">
        <v>16</v>
      </c>
      <c r="O56" s="6">
        <v>0.26437500000000003</v>
      </c>
      <c r="P56" s="11">
        <v>1166.4994095331001</v>
      </c>
      <c r="Q56" s="11">
        <v>17151.666404397001</v>
      </c>
      <c r="R56" s="6">
        <v>0.13875000000000001</v>
      </c>
      <c r="S56" s="11">
        <f t="shared" si="0"/>
        <v>1</v>
      </c>
      <c r="T56" s="11">
        <f t="shared" si="1"/>
        <v>2</v>
      </c>
      <c r="U56" s="11">
        <f t="shared" si="2"/>
        <v>5</v>
      </c>
      <c r="V56" s="11">
        <f t="shared" si="3"/>
        <v>3</v>
      </c>
      <c r="W56" s="16">
        <f t="shared" si="5"/>
        <v>2.75</v>
      </c>
      <c r="X56" s="11">
        <f t="shared" si="4"/>
        <v>3</v>
      </c>
    </row>
    <row r="57" spans="1:24" x14ac:dyDescent="0.25">
      <c r="A57">
        <v>235</v>
      </c>
      <c r="B57" t="s">
        <v>471</v>
      </c>
      <c r="C57" t="s">
        <v>462</v>
      </c>
      <c r="D57">
        <v>17.203199999999999</v>
      </c>
      <c r="E57">
        <v>-87.524900000000002</v>
      </c>
      <c r="F57" t="s">
        <v>8</v>
      </c>
      <c r="G57" t="s">
        <v>379</v>
      </c>
      <c r="H57" t="s">
        <v>376</v>
      </c>
      <c r="I57" t="s">
        <v>461</v>
      </c>
      <c r="J57" t="s">
        <v>138</v>
      </c>
      <c r="K57" t="s">
        <v>46</v>
      </c>
      <c r="L57" t="s">
        <v>61</v>
      </c>
      <c r="M57" t="s">
        <v>12</v>
      </c>
      <c r="N57" t="s">
        <v>16</v>
      </c>
      <c r="O57" s="6">
        <v>0.11</v>
      </c>
      <c r="P57" s="11">
        <v>416.04653449027001</v>
      </c>
      <c r="Q57" s="11">
        <v>1250.8024815019</v>
      </c>
      <c r="R57" s="6">
        <v>5.7500000000000002E-2</v>
      </c>
      <c r="S57" s="11">
        <f t="shared" si="0"/>
        <v>3</v>
      </c>
      <c r="T57" s="11">
        <f t="shared" si="1"/>
        <v>1</v>
      </c>
      <c r="U57" s="11">
        <f t="shared" si="2"/>
        <v>4</v>
      </c>
      <c r="V57" s="11">
        <f t="shared" si="3"/>
        <v>2</v>
      </c>
      <c r="W57" s="16">
        <f t="shared" si="5"/>
        <v>2.5</v>
      </c>
      <c r="X57" s="11">
        <f t="shared" si="4"/>
        <v>2</v>
      </c>
    </row>
    <row r="58" spans="1:24" x14ac:dyDescent="0.25">
      <c r="A58">
        <v>236</v>
      </c>
      <c r="B58" t="s">
        <v>470</v>
      </c>
      <c r="C58" t="s">
        <v>462</v>
      </c>
      <c r="D58">
        <v>17.203399999999998</v>
      </c>
      <c r="E58">
        <v>-87.528099999999995</v>
      </c>
      <c r="F58" t="s">
        <v>8</v>
      </c>
      <c r="G58" t="s">
        <v>379</v>
      </c>
      <c r="H58" t="s">
        <v>376</v>
      </c>
      <c r="I58" t="s">
        <v>461</v>
      </c>
      <c r="J58" t="s">
        <v>138</v>
      </c>
      <c r="K58" t="s">
        <v>46</v>
      </c>
      <c r="L58" t="s">
        <v>61</v>
      </c>
      <c r="M58" t="s">
        <v>12</v>
      </c>
      <c r="N58" t="s">
        <v>16</v>
      </c>
      <c r="O58" s="6">
        <v>7.4999999999999997E-3</v>
      </c>
      <c r="P58" s="11">
        <v>907.01638369173997</v>
      </c>
      <c r="Q58" s="11">
        <v>92.449822980685994</v>
      </c>
      <c r="R58" s="6">
        <v>5.3749999999999999E-2</v>
      </c>
      <c r="S58" s="11">
        <f t="shared" si="0"/>
        <v>5</v>
      </c>
      <c r="T58" s="11">
        <f t="shared" si="1"/>
        <v>1</v>
      </c>
      <c r="U58" s="11">
        <f t="shared" si="2"/>
        <v>1</v>
      </c>
      <c r="V58" s="11">
        <f t="shared" si="3"/>
        <v>2</v>
      </c>
      <c r="W58" s="16">
        <f t="shared" si="5"/>
        <v>2.25</v>
      </c>
      <c r="X58" s="11">
        <f t="shared" si="4"/>
        <v>2</v>
      </c>
    </row>
    <row r="59" spans="1:24" x14ac:dyDescent="0.25">
      <c r="A59">
        <v>237</v>
      </c>
      <c r="B59" t="s">
        <v>469</v>
      </c>
      <c r="C59" t="s">
        <v>462</v>
      </c>
      <c r="D59">
        <v>17.186199999999999</v>
      </c>
      <c r="E59">
        <v>-87.612099999999998</v>
      </c>
      <c r="F59" t="s">
        <v>8</v>
      </c>
      <c r="G59" t="s">
        <v>379</v>
      </c>
      <c r="H59" t="s">
        <v>376</v>
      </c>
      <c r="I59" t="s">
        <v>461</v>
      </c>
      <c r="J59" t="s">
        <v>138</v>
      </c>
      <c r="K59" t="s">
        <v>88</v>
      </c>
      <c r="L59" t="s">
        <v>45</v>
      </c>
      <c r="M59" t="s">
        <v>17</v>
      </c>
      <c r="N59" t="s">
        <v>16</v>
      </c>
      <c r="O59" s="6">
        <v>7.3749999999999996E-2</v>
      </c>
      <c r="P59" s="11">
        <v>1189.7492688876</v>
      </c>
      <c r="Q59" s="11">
        <v>79.546782244108996</v>
      </c>
      <c r="R59" s="6">
        <v>0.23250000000000001</v>
      </c>
      <c r="S59" s="11">
        <f t="shared" si="0"/>
        <v>3</v>
      </c>
      <c r="T59" s="11">
        <f t="shared" si="1"/>
        <v>2</v>
      </c>
      <c r="U59" s="11">
        <f t="shared" si="2"/>
        <v>1</v>
      </c>
      <c r="V59" s="11">
        <f t="shared" si="3"/>
        <v>4</v>
      </c>
      <c r="W59" s="16">
        <f t="shared" si="5"/>
        <v>2.5</v>
      </c>
      <c r="X59" s="11">
        <f t="shared" si="4"/>
        <v>2</v>
      </c>
    </row>
    <row r="60" spans="1:24" x14ac:dyDescent="0.25">
      <c r="A60">
        <v>238</v>
      </c>
      <c r="B60" t="s">
        <v>468</v>
      </c>
      <c r="C60" t="s">
        <v>462</v>
      </c>
      <c r="D60">
        <v>17.124199999999998</v>
      </c>
      <c r="E60">
        <v>-87.620800000000003</v>
      </c>
      <c r="F60" t="s">
        <v>8</v>
      </c>
      <c r="G60" t="s">
        <v>379</v>
      </c>
      <c r="H60" t="s">
        <v>376</v>
      </c>
      <c r="I60" t="s">
        <v>461</v>
      </c>
      <c r="J60" t="s">
        <v>138</v>
      </c>
      <c r="K60" t="s">
        <v>40</v>
      </c>
      <c r="L60" t="s">
        <v>99</v>
      </c>
      <c r="M60" t="s">
        <v>60</v>
      </c>
      <c r="N60" t="s">
        <v>16</v>
      </c>
      <c r="O60" s="6">
        <v>0.48928571428570999</v>
      </c>
      <c r="P60" s="11">
        <v>494.47187546887</v>
      </c>
      <c r="Q60" s="11">
        <v>549.31281894117001</v>
      </c>
      <c r="R60" s="6">
        <v>5.2857142857142998E-2</v>
      </c>
      <c r="S60" s="11">
        <f t="shared" si="0"/>
        <v>1</v>
      </c>
      <c r="T60" s="11">
        <f t="shared" si="1"/>
        <v>1</v>
      </c>
      <c r="U60" s="11">
        <f t="shared" si="2"/>
        <v>2</v>
      </c>
      <c r="V60" s="11">
        <f t="shared" si="3"/>
        <v>2</v>
      </c>
      <c r="W60" s="16">
        <f t="shared" si="5"/>
        <v>1.5</v>
      </c>
      <c r="X60" s="11">
        <f t="shared" si="4"/>
        <v>1</v>
      </c>
    </row>
    <row r="61" spans="1:24" x14ac:dyDescent="0.25">
      <c r="A61">
        <v>239</v>
      </c>
      <c r="B61" t="s">
        <v>467</v>
      </c>
      <c r="C61" t="s">
        <v>462</v>
      </c>
      <c r="D61">
        <v>17.131</v>
      </c>
      <c r="E61">
        <v>-87.606399999999994</v>
      </c>
      <c r="F61" t="s">
        <v>8</v>
      </c>
      <c r="G61" t="s">
        <v>379</v>
      </c>
      <c r="H61" t="s">
        <v>376</v>
      </c>
      <c r="I61" t="s">
        <v>461</v>
      </c>
      <c r="J61" t="s">
        <v>138</v>
      </c>
      <c r="K61" t="s">
        <v>40</v>
      </c>
      <c r="L61" t="s">
        <v>61</v>
      </c>
      <c r="M61" t="s">
        <v>84</v>
      </c>
      <c r="N61" t="s">
        <v>16</v>
      </c>
      <c r="O61" s="6">
        <v>5.5E-2</v>
      </c>
      <c r="P61" s="11">
        <v>950.96295629710005</v>
      </c>
      <c r="Q61" s="11">
        <v>42.128707721639003</v>
      </c>
      <c r="R61" s="6">
        <v>0.115</v>
      </c>
      <c r="S61" s="11">
        <f t="shared" si="0"/>
        <v>3</v>
      </c>
      <c r="T61" s="11">
        <f t="shared" si="1"/>
        <v>1</v>
      </c>
      <c r="U61" s="11">
        <f t="shared" si="2"/>
        <v>1</v>
      </c>
      <c r="V61" s="11">
        <f t="shared" si="3"/>
        <v>3</v>
      </c>
      <c r="W61" s="16">
        <f t="shared" si="5"/>
        <v>2</v>
      </c>
      <c r="X61" s="11">
        <f t="shared" si="4"/>
        <v>2</v>
      </c>
    </row>
    <row r="62" spans="1:24" x14ac:dyDescent="0.25">
      <c r="A62">
        <v>240</v>
      </c>
      <c r="B62" t="s">
        <v>466</v>
      </c>
      <c r="C62" t="s">
        <v>462</v>
      </c>
      <c r="D62">
        <v>17.135200000000001</v>
      </c>
      <c r="E62">
        <v>-87.620599999999996</v>
      </c>
      <c r="F62" t="s">
        <v>8</v>
      </c>
      <c r="G62" t="s">
        <v>379</v>
      </c>
      <c r="H62" t="s">
        <v>376</v>
      </c>
      <c r="I62" t="s">
        <v>461</v>
      </c>
      <c r="J62" t="s">
        <v>138</v>
      </c>
      <c r="K62" t="s">
        <v>88</v>
      </c>
      <c r="L62" t="s">
        <v>85</v>
      </c>
      <c r="M62" t="s">
        <v>332</v>
      </c>
      <c r="N62" t="s">
        <v>16</v>
      </c>
      <c r="O62" s="6">
        <v>0.35875000000000001</v>
      </c>
      <c r="P62" s="11">
        <v>1192.4056130577001</v>
      </c>
      <c r="Q62" s="11">
        <v>1.1374503269364999</v>
      </c>
      <c r="R62" s="6">
        <v>6.25E-2</v>
      </c>
      <c r="S62" s="11">
        <f t="shared" si="0"/>
        <v>1</v>
      </c>
      <c r="T62" s="11">
        <f t="shared" si="1"/>
        <v>2</v>
      </c>
      <c r="U62" s="11">
        <f t="shared" si="2"/>
        <v>1</v>
      </c>
      <c r="V62" s="11">
        <f t="shared" si="3"/>
        <v>2</v>
      </c>
      <c r="W62" s="16">
        <f t="shared" si="5"/>
        <v>1.5</v>
      </c>
      <c r="X62" s="11">
        <f t="shared" si="4"/>
        <v>1</v>
      </c>
    </row>
    <row r="63" spans="1:24" x14ac:dyDescent="0.25">
      <c r="A63">
        <v>242</v>
      </c>
      <c r="B63" t="s">
        <v>465</v>
      </c>
      <c r="C63" t="s">
        <v>462</v>
      </c>
      <c r="D63">
        <v>17.438099999999999</v>
      </c>
      <c r="E63">
        <v>-87.534000000000006</v>
      </c>
      <c r="F63" t="s">
        <v>8</v>
      </c>
      <c r="G63" t="s">
        <v>379</v>
      </c>
      <c r="H63" t="s">
        <v>376</v>
      </c>
      <c r="I63" t="s">
        <v>461</v>
      </c>
      <c r="J63" t="s">
        <v>138</v>
      </c>
      <c r="K63" t="s">
        <v>5</v>
      </c>
      <c r="L63" t="s">
        <v>61</v>
      </c>
      <c r="M63" t="s">
        <v>12</v>
      </c>
      <c r="N63" t="s">
        <v>16</v>
      </c>
      <c r="O63" s="6">
        <v>4.8750000000000002E-2</v>
      </c>
      <c r="P63" s="11">
        <v>953.24730210914004</v>
      </c>
      <c r="Q63" s="11">
        <v>8.3985741529233007</v>
      </c>
      <c r="R63" s="6">
        <v>3.875E-2</v>
      </c>
      <c r="S63" s="11">
        <f t="shared" si="0"/>
        <v>4</v>
      </c>
      <c r="T63" s="11">
        <f t="shared" si="1"/>
        <v>1</v>
      </c>
      <c r="U63" s="11">
        <f t="shared" si="2"/>
        <v>1</v>
      </c>
      <c r="V63" s="11">
        <f t="shared" si="3"/>
        <v>1</v>
      </c>
      <c r="W63" s="16">
        <f t="shared" si="5"/>
        <v>1.75</v>
      </c>
      <c r="X63" s="11">
        <f t="shared" si="4"/>
        <v>1</v>
      </c>
    </row>
    <row r="64" spans="1:24" x14ac:dyDescent="0.25">
      <c r="A64">
        <v>244</v>
      </c>
      <c r="B64" t="s">
        <v>464</v>
      </c>
      <c r="C64" t="s">
        <v>462</v>
      </c>
      <c r="D64">
        <v>17.206600000000002</v>
      </c>
      <c r="E64">
        <v>-87.530699999999996</v>
      </c>
      <c r="F64" t="s">
        <v>8</v>
      </c>
      <c r="G64" t="s">
        <v>379</v>
      </c>
      <c r="H64" t="s">
        <v>376</v>
      </c>
      <c r="I64" t="s">
        <v>461</v>
      </c>
      <c r="J64" t="s">
        <v>138</v>
      </c>
      <c r="K64" t="s">
        <v>88</v>
      </c>
      <c r="L64" t="s">
        <v>85</v>
      </c>
      <c r="M64" t="s">
        <v>17</v>
      </c>
      <c r="N64" t="s">
        <v>16</v>
      </c>
      <c r="O64" s="6">
        <v>8.7499999999999994E-2</v>
      </c>
      <c r="P64" s="11">
        <v>907.23966388682004</v>
      </c>
      <c r="Q64" s="11">
        <v>1550.2481017053999</v>
      </c>
      <c r="R64" s="6">
        <v>9.1249999999999998E-2</v>
      </c>
      <c r="S64" s="11">
        <f t="shared" si="0"/>
        <v>3</v>
      </c>
      <c r="T64" s="11">
        <f t="shared" si="1"/>
        <v>1</v>
      </c>
      <c r="U64" s="11">
        <f t="shared" si="2"/>
        <v>4</v>
      </c>
      <c r="V64" s="11">
        <f t="shared" si="3"/>
        <v>2</v>
      </c>
      <c r="W64" s="16">
        <f t="shared" si="5"/>
        <v>2.5</v>
      </c>
      <c r="X64" s="11">
        <f t="shared" si="4"/>
        <v>2</v>
      </c>
    </row>
    <row r="65" spans="1:24" x14ac:dyDescent="0.25">
      <c r="A65">
        <v>245</v>
      </c>
      <c r="B65" t="s">
        <v>463</v>
      </c>
      <c r="C65" t="s">
        <v>462</v>
      </c>
      <c r="D65">
        <v>17.314699999999998</v>
      </c>
      <c r="E65">
        <v>-87.534499999999994</v>
      </c>
      <c r="F65" t="s">
        <v>8</v>
      </c>
      <c r="G65" t="s">
        <v>379</v>
      </c>
      <c r="H65" t="s">
        <v>376</v>
      </c>
      <c r="I65" t="s">
        <v>461</v>
      </c>
      <c r="J65" t="s">
        <v>138</v>
      </c>
      <c r="K65" t="s">
        <v>88</v>
      </c>
      <c r="L65" t="s">
        <v>49</v>
      </c>
      <c r="M65" t="s">
        <v>60</v>
      </c>
      <c r="N65" t="s">
        <v>16</v>
      </c>
      <c r="O65" s="6">
        <v>0.32750000000000001</v>
      </c>
      <c r="P65" s="11">
        <v>1972.5448264623999</v>
      </c>
      <c r="Q65" s="11">
        <v>1352.8523972856001</v>
      </c>
      <c r="R65" s="6">
        <v>0.14000000000000001</v>
      </c>
      <c r="S65" s="11">
        <f t="shared" si="0"/>
        <v>1</v>
      </c>
      <c r="T65" s="11">
        <f t="shared" si="1"/>
        <v>3</v>
      </c>
      <c r="U65" s="11">
        <f t="shared" si="2"/>
        <v>4</v>
      </c>
      <c r="V65" s="11">
        <f t="shared" si="3"/>
        <v>3</v>
      </c>
      <c r="W65" s="16">
        <f t="shared" si="5"/>
        <v>2.75</v>
      </c>
      <c r="X65" s="11">
        <f t="shared" si="4"/>
        <v>3</v>
      </c>
    </row>
    <row r="66" spans="1:24" x14ac:dyDescent="0.25">
      <c r="A66" s="2"/>
      <c r="B66" s="2"/>
      <c r="C66" s="2"/>
      <c r="D66" s="2"/>
      <c r="E66" s="2"/>
      <c r="F66" s="2"/>
      <c r="G66" s="2"/>
      <c r="H66" s="2" t="s">
        <v>376</v>
      </c>
      <c r="I66" s="2" t="s">
        <v>461</v>
      </c>
      <c r="J66" s="2"/>
      <c r="K66" s="2"/>
      <c r="L66" s="2"/>
      <c r="M66" s="2"/>
      <c r="N66" s="2"/>
      <c r="O66" s="7">
        <f>AVERAGE(O42:O65)</f>
        <v>0.20970610119047581</v>
      </c>
      <c r="P66" s="12">
        <f>AVERAGE(P42:P65)</f>
        <v>1603.7054975957344</v>
      </c>
      <c r="Q66" s="12">
        <f>AVERAGE(Q42:Q65)</f>
        <v>1352.4463960585908</v>
      </c>
      <c r="R66" s="7">
        <f>AVERAGE(R42:R65)</f>
        <v>0.10514880952380971</v>
      </c>
      <c r="S66" s="12">
        <f t="shared" ref="S66:S129" si="6">IF(O66 = "", "", IF(O66 &lt; 0.011, 5, IF(O66 &lt; 0.051, 4, IF(O66 &lt; 0.121, 3, IF(O66 &lt; 0.251, 2, 1)))))</f>
        <v>2</v>
      </c>
      <c r="T66" s="12">
        <f t="shared" ref="T66:T129" si="7">IF(P66 = "", "", IF(P66 &lt; 990, 1, IF(P66 &lt; 1860, 2, IF(P66 &lt; 2740, 3, IF(P66 &lt; 3290, 4, 5)))))</f>
        <v>2</v>
      </c>
      <c r="U66" s="12">
        <f t="shared" ref="U66:U129" si="8">IF(Q66 = "", "", IF(Q66 &lt; 390, 1, IF(Q66 &lt; 800, 2, IF(Q66 &lt; 1210, 3, IF(Q66 &lt; 1620, 4, 5)))))</f>
        <v>4</v>
      </c>
      <c r="V66" s="12">
        <f t="shared" ref="V66:V129" si="9">IF(R66 = "", "", IF(R66 &lt; 0.05, 1, IF(R66 &lt; 0.1, 2, IF(R66 &lt; 0.2, 3, IF(R66 &lt; 0.4, 4, 5)))))</f>
        <v>3</v>
      </c>
      <c r="W66" s="31">
        <f t="shared" si="5"/>
        <v>2.75</v>
      </c>
      <c r="X66" s="12">
        <f t="shared" ref="X66:X129" si="10">IF(W66 = "", "", IF(W66 &lt; 0.1, 0, IF(W66 &lt; 1.9, 1, IF(W66 &lt; 2.7, 2, IF(W66 &lt; 3.5, 3, IF(W66 &lt; 4.3, 4, 5))))))</f>
        <v>3</v>
      </c>
    </row>
    <row r="67" spans="1:24" x14ac:dyDescent="0.25">
      <c r="A67">
        <v>189</v>
      </c>
      <c r="B67" t="s">
        <v>460</v>
      </c>
      <c r="C67" t="s">
        <v>459</v>
      </c>
      <c r="D67">
        <v>18.088000000000001</v>
      </c>
      <c r="E67">
        <v>-87.863699999999994</v>
      </c>
      <c r="F67" t="s">
        <v>8</v>
      </c>
      <c r="G67" t="s">
        <v>7</v>
      </c>
      <c r="H67" t="s">
        <v>376</v>
      </c>
      <c r="I67" t="s">
        <v>439</v>
      </c>
      <c r="J67" t="s">
        <v>6</v>
      </c>
      <c r="K67" t="s">
        <v>387</v>
      </c>
      <c r="L67" t="s">
        <v>49</v>
      </c>
      <c r="M67" t="s">
        <v>60</v>
      </c>
      <c r="N67" t="s">
        <v>11</v>
      </c>
      <c r="O67" s="6">
        <v>0.32583333333332998</v>
      </c>
      <c r="P67" s="11">
        <v>2341.3207172033999</v>
      </c>
      <c r="Q67" s="11">
        <v>857.72493565204002</v>
      </c>
      <c r="R67" s="6">
        <v>7.8333333333333005E-2</v>
      </c>
      <c r="S67" s="11">
        <f t="shared" si="6"/>
        <v>1</v>
      </c>
      <c r="T67" s="11">
        <f t="shared" si="7"/>
        <v>3</v>
      </c>
      <c r="U67" s="11">
        <f t="shared" si="8"/>
        <v>3</v>
      </c>
      <c r="V67" s="11">
        <f t="shared" si="9"/>
        <v>2</v>
      </c>
      <c r="W67" s="16">
        <f t="shared" ref="W67:W130" si="11">AVERAGE(S67:V67)</f>
        <v>2.25</v>
      </c>
      <c r="X67" s="11">
        <f t="shared" si="10"/>
        <v>2</v>
      </c>
    </row>
    <row r="68" spans="1:24" x14ac:dyDescent="0.25">
      <c r="A68">
        <v>190</v>
      </c>
      <c r="B68" t="s">
        <v>458</v>
      </c>
      <c r="C68" t="s">
        <v>457</v>
      </c>
      <c r="D68">
        <v>17.9907</v>
      </c>
      <c r="E68">
        <v>-87.903000000000006</v>
      </c>
      <c r="F68" t="s">
        <v>8</v>
      </c>
      <c r="G68" t="s">
        <v>7</v>
      </c>
      <c r="H68" t="s">
        <v>376</v>
      </c>
      <c r="I68" t="s">
        <v>439</v>
      </c>
      <c r="J68" t="s">
        <v>6</v>
      </c>
      <c r="K68" t="s">
        <v>387</v>
      </c>
      <c r="L68" t="s">
        <v>49</v>
      </c>
      <c r="M68" t="s">
        <v>60</v>
      </c>
      <c r="N68" t="s">
        <v>11</v>
      </c>
      <c r="O68" s="6">
        <v>0.40416666666667</v>
      </c>
      <c r="P68" s="11">
        <v>1246.7318300401</v>
      </c>
      <c r="Q68" s="11">
        <v>8.0037866138235003</v>
      </c>
      <c r="R68" s="6">
        <v>9.1666666666666993E-2</v>
      </c>
      <c r="S68" s="11">
        <f t="shared" si="6"/>
        <v>1</v>
      </c>
      <c r="T68" s="11">
        <f t="shared" si="7"/>
        <v>2</v>
      </c>
      <c r="U68" s="11">
        <f t="shared" si="8"/>
        <v>1</v>
      </c>
      <c r="V68" s="11">
        <f t="shared" si="9"/>
        <v>2</v>
      </c>
      <c r="W68" s="16">
        <f t="shared" si="11"/>
        <v>1.5</v>
      </c>
      <c r="X68" s="11">
        <f t="shared" si="10"/>
        <v>1</v>
      </c>
    </row>
    <row r="69" spans="1:24" x14ac:dyDescent="0.25">
      <c r="A69">
        <v>191</v>
      </c>
      <c r="B69" t="s">
        <v>456</v>
      </c>
      <c r="C69" t="s">
        <v>455</v>
      </c>
      <c r="D69">
        <v>17.934100000000001</v>
      </c>
      <c r="E69">
        <v>-87.938800000000001</v>
      </c>
      <c r="F69" t="s">
        <v>8</v>
      </c>
      <c r="G69" t="s">
        <v>7</v>
      </c>
      <c r="H69" t="s">
        <v>376</v>
      </c>
      <c r="I69" t="s">
        <v>439</v>
      </c>
      <c r="J69" t="s">
        <v>6</v>
      </c>
      <c r="K69" t="s">
        <v>387</v>
      </c>
      <c r="L69" t="s">
        <v>49</v>
      </c>
      <c r="M69" t="s">
        <v>60</v>
      </c>
      <c r="N69" t="s">
        <v>11</v>
      </c>
      <c r="O69" s="6">
        <v>0.40416666666667</v>
      </c>
      <c r="P69" s="11">
        <v>1773.3943261151001</v>
      </c>
      <c r="Q69" s="11">
        <v>423.71032906458998</v>
      </c>
      <c r="R69" s="6">
        <v>0.13</v>
      </c>
      <c r="S69" s="11">
        <f t="shared" si="6"/>
        <v>1</v>
      </c>
      <c r="T69" s="11">
        <f t="shared" si="7"/>
        <v>2</v>
      </c>
      <c r="U69" s="11">
        <f t="shared" si="8"/>
        <v>2</v>
      </c>
      <c r="V69" s="11">
        <f t="shared" si="9"/>
        <v>3</v>
      </c>
      <c r="W69" s="16">
        <f t="shared" si="11"/>
        <v>2</v>
      </c>
      <c r="X69" s="11">
        <f t="shared" si="10"/>
        <v>2</v>
      </c>
    </row>
    <row r="70" spans="1:24" x14ac:dyDescent="0.25">
      <c r="A70">
        <v>192</v>
      </c>
      <c r="B70" t="s">
        <v>454</v>
      </c>
      <c r="C70" t="s">
        <v>453</v>
      </c>
      <c r="D70">
        <v>17.881699999999999</v>
      </c>
      <c r="E70">
        <v>-87.969499999999996</v>
      </c>
      <c r="F70" t="s">
        <v>8</v>
      </c>
      <c r="G70" t="s">
        <v>7</v>
      </c>
      <c r="H70" t="s">
        <v>376</v>
      </c>
      <c r="I70" t="s">
        <v>439</v>
      </c>
      <c r="J70" t="s">
        <v>6</v>
      </c>
      <c r="K70" t="s">
        <v>387</v>
      </c>
      <c r="L70" t="s">
        <v>49</v>
      </c>
      <c r="M70" t="s">
        <v>60</v>
      </c>
      <c r="N70" t="s">
        <v>11</v>
      </c>
      <c r="O70" s="6">
        <v>0.21583333333332999</v>
      </c>
      <c r="P70" s="11">
        <v>414.91242894560997</v>
      </c>
      <c r="Q70" s="11">
        <v>1865.9404546160999</v>
      </c>
      <c r="R70" s="6">
        <v>5.3333333333332997E-2</v>
      </c>
      <c r="S70" s="11">
        <f t="shared" si="6"/>
        <v>2</v>
      </c>
      <c r="T70" s="11">
        <f t="shared" si="7"/>
        <v>1</v>
      </c>
      <c r="U70" s="11">
        <f t="shared" si="8"/>
        <v>5</v>
      </c>
      <c r="V70" s="11">
        <f t="shared" si="9"/>
        <v>2</v>
      </c>
      <c r="W70" s="16">
        <f t="shared" si="11"/>
        <v>2.5</v>
      </c>
      <c r="X70" s="11">
        <f t="shared" si="10"/>
        <v>2</v>
      </c>
    </row>
    <row r="71" spans="1:24" x14ac:dyDescent="0.25">
      <c r="A71">
        <v>194</v>
      </c>
      <c r="B71" t="s">
        <v>452</v>
      </c>
      <c r="C71" t="s">
        <v>452</v>
      </c>
      <c r="D71">
        <v>17.842600000000001</v>
      </c>
      <c r="E71">
        <v>-87.979399999999998</v>
      </c>
      <c r="F71" t="s">
        <v>8</v>
      </c>
      <c r="G71" t="s">
        <v>7</v>
      </c>
      <c r="H71" t="s">
        <v>376</v>
      </c>
      <c r="I71" t="s">
        <v>439</v>
      </c>
      <c r="J71" t="s">
        <v>6</v>
      </c>
      <c r="K71" t="s">
        <v>387</v>
      </c>
      <c r="L71" t="s">
        <v>49</v>
      </c>
      <c r="M71" t="s">
        <v>60</v>
      </c>
      <c r="N71" t="s">
        <v>11</v>
      </c>
      <c r="O71" s="6">
        <v>0.31571428571429</v>
      </c>
      <c r="P71" s="11">
        <v>2668.4061705159002</v>
      </c>
      <c r="Q71" s="11">
        <v>797.96653936542998</v>
      </c>
      <c r="R71" s="6">
        <v>0.10714285714286</v>
      </c>
      <c r="S71" s="11">
        <f t="shared" si="6"/>
        <v>1</v>
      </c>
      <c r="T71" s="11">
        <f t="shared" si="7"/>
        <v>3</v>
      </c>
      <c r="U71" s="11">
        <f t="shared" si="8"/>
        <v>2</v>
      </c>
      <c r="V71" s="11">
        <f t="shared" si="9"/>
        <v>3</v>
      </c>
      <c r="W71" s="16">
        <f t="shared" si="11"/>
        <v>2.25</v>
      </c>
      <c r="X71" s="11">
        <f t="shared" si="10"/>
        <v>2</v>
      </c>
    </row>
    <row r="72" spans="1:24" x14ac:dyDescent="0.25">
      <c r="A72">
        <v>195</v>
      </c>
      <c r="B72" t="s">
        <v>451</v>
      </c>
      <c r="C72" t="s">
        <v>451</v>
      </c>
      <c r="D72">
        <v>17.868400000000001</v>
      </c>
      <c r="E72">
        <v>-87.972200000000001</v>
      </c>
      <c r="F72" t="s">
        <v>8</v>
      </c>
      <c r="G72" t="s">
        <v>7</v>
      </c>
      <c r="H72" t="s">
        <v>376</v>
      </c>
      <c r="I72" t="s">
        <v>439</v>
      </c>
      <c r="J72" t="s">
        <v>6</v>
      </c>
      <c r="K72" t="s">
        <v>387</v>
      </c>
      <c r="L72" t="s">
        <v>49</v>
      </c>
      <c r="M72" t="s">
        <v>60</v>
      </c>
      <c r="N72" t="s">
        <v>11</v>
      </c>
      <c r="O72" s="6">
        <v>0.29499999999999998</v>
      </c>
      <c r="P72" s="11">
        <v>3064.4213829618998</v>
      </c>
      <c r="Q72" s="11">
        <v>462.24739983644002</v>
      </c>
      <c r="R72" s="6">
        <v>0.13500000000000001</v>
      </c>
      <c r="S72" s="11">
        <f t="shared" si="6"/>
        <v>1</v>
      </c>
      <c r="T72" s="11">
        <f t="shared" si="7"/>
        <v>4</v>
      </c>
      <c r="U72" s="11">
        <f t="shared" si="8"/>
        <v>2</v>
      </c>
      <c r="V72" s="11">
        <f t="shared" si="9"/>
        <v>3</v>
      </c>
      <c r="W72" s="16">
        <f t="shared" si="11"/>
        <v>2.5</v>
      </c>
      <c r="X72" s="11">
        <f t="shared" si="10"/>
        <v>2</v>
      </c>
    </row>
    <row r="73" spans="1:24" x14ac:dyDescent="0.25">
      <c r="A73">
        <v>196</v>
      </c>
      <c r="B73" t="s">
        <v>450</v>
      </c>
      <c r="C73" t="s">
        <v>449</v>
      </c>
      <c r="D73">
        <v>17.799600000000002</v>
      </c>
      <c r="E73">
        <v>-87.995400000000004</v>
      </c>
      <c r="F73" t="s">
        <v>8</v>
      </c>
      <c r="G73" t="s">
        <v>376</v>
      </c>
      <c r="H73" t="s">
        <v>376</v>
      </c>
      <c r="I73" t="s">
        <v>439</v>
      </c>
      <c r="J73" t="s">
        <v>6</v>
      </c>
      <c r="K73" t="s">
        <v>387</v>
      </c>
      <c r="L73" t="s">
        <v>49</v>
      </c>
      <c r="M73" t="s">
        <v>60</v>
      </c>
      <c r="N73" t="s">
        <v>11</v>
      </c>
      <c r="O73" s="6">
        <v>0.16</v>
      </c>
      <c r="P73" s="11">
        <v>2149.8449853195998</v>
      </c>
      <c r="Q73" s="11">
        <v>106.06905564225001</v>
      </c>
      <c r="R73" s="6">
        <v>8.3333333333332996E-2</v>
      </c>
      <c r="S73" s="11">
        <f t="shared" si="6"/>
        <v>2</v>
      </c>
      <c r="T73" s="11">
        <f t="shared" si="7"/>
        <v>3</v>
      </c>
      <c r="U73" s="11">
        <f t="shared" si="8"/>
        <v>1</v>
      </c>
      <c r="V73" s="11">
        <f t="shared" si="9"/>
        <v>2</v>
      </c>
      <c r="W73" s="16">
        <f t="shared" si="11"/>
        <v>2</v>
      </c>
      <c r="X73" s="11">
        <f t="shared" si="10"/>
        <v>2</v>
      </c>
    </row>
    <row r="74" spans="1:24" x14ac:dyDescent="0.25">
      <c r="A74">
        <v>197</v>
      </c>
      <c r="B74" t="s">
        <v>448</v>
      </c>
      <c r="C74" t="s">
        <v>447</v>
      </c>
      <c r="D74">
        <v>17.819299999999998</v>
      </c>
      <c r="E74">
        <v>-87.986900000000006</v>
      </c>
      <c r="F74" t="s">
        <v>8</v>
      </c>
      <c r="G74" t="s">
        <v>376</v>
      </c>
      <c r="H74" t="s">
        <v>376</v>
      </c>
      <c r="I74" t="s">
        <v>439</v>
      </c>
      <c r="J74" t="s">
        <v>6</v>
      </c>
      <c r="K74" t="s">
        <v>387</v>
      </c>
      <c r="L74" t="s">
        <v>49</v>
      </c>
      <c r="M74" t="s">
        <v>60</v>
      </c>
      <c r="N74" t="s">
        <v>11</v>
      </c>
      <c r="O74" s="6">
        <v>0.33500000000000002</v>
      </c>
      <c r="P74" s="11">
        <v>1226.2472028606001</v>
      </c>
      <c r="Q74" s="11">
        <v>393.08508884996002</v>
      </c>
      <c r="R74" s="6">
        <v>4.6666666666667002E-2</v>
      </c>
      <c r="S74" s="11">
        <f t="shared" si="6"/>
        <v>1</v>
      </c>
      <c r="T74" s="11">
        <f t="shared" si="7"/>
        <v>2</v>
      </c>
      <c r="U74" s="11">
        <f t="shared" si="8"/>
        <v>2</v>
      </c>
      <c r="V74" s="11">
        <f t="shared" si="9"/>
        <v>1</v>
      </c>
      <c r="W74" s="16">
        <f t="shared" si="11"/>
        <v>1.5</v>
      </c>
      <c r="X74" s="11">
        <f t="shared" si="10"/>
        <v>1</v>
      </c>
    </row>
    <row r="75" spans="1:24" x14ac:dyDescent="0.25">
      <c r="A75">
        <v>337</v>
      </c>
      <c r="B75" t="s">
        <v>446</v>
      </c>
      <c r="C75" t="s">
        <v>445</v>
      </c>
      <c r="D75">
        <v>17.770399999999999</v>
      </c>
      <c r="E75">
        <v>-87.991399999999999</v>
      </c>
      <c r="F75" t="s">
        <v>8</v>
      </c>
      <c r="G75" t="s">
        <v>376</v>
      </c>
      <c r="H75" t="s">
        <v>376</v>
      </c>
      <c r="I75" t="s">
        <v>439</v>
      </c>
      <c r="J75" t="s">
        <v>6</v>
      </c>
      <c r="K75" t="s">
        <v>387</v>
      </c>
      <c r="L75" t="s">
        <v>61</v>
      </c>
      <c r="M75" t="s">
        <v>60</v>
      </c>
      <c r="N75" t="s">
        <v>11</v>
      </c>
      <c r="O75" s="6">
        <v>0.185</v>
      </c>
      <c r="P75" s="11">
        <v>4124.9229276485003</v>
      </c>
      <c r="Q75" s="11">
        <v>507.14136848091999</v>
      </c>
      <c r="R75" s="6">
        <v>4.0833333333333E-2</v>
      </c>
      <c r="S75" s="11">
        <f t="shared" si="6"/>
        <v>2</v>
      </c>
      <c r="T75" s="11">
        <f t="shared" si="7"/>
        <v>5</v>
      </c>
      <c r="U75" s="11">
        <f t="shared" si="8"/>
        <v>2</v>
      </c>
      <c r="V75" s="11">
        <f t="shared" si="9"/>
        <v>1</v>
      </c>
      <c r="W75" s="16">
        <f t="shared" si="11"/>
        <v>2.5</v>
      </c>
      <c r="X75" s="11">
        <f t="shared" si="10"/>
        <v>2</v>
      </c>
    </row>
    <row r="76" spans="1:24" x14ac:dyDescent="0.25">
      <c r="A76">
        <v>351</v>
      </c>
      <c r="B76" t="s">
        <v>444</v>
      </c>
      <c r="C76" t="s">
        <v>444</v>
      </c>
      <c r="D76">
        <v>17.6876</v>
      </c>
      <c r="E76">
        <v>-88.016099999999994</v>
      </c>
      <c r="F76" t="s">
        <v>8</v>
      </c>
      <c r="G76" t="s">
        <v>376</v>
      </c>
      <c r="H76" t="s">
        <v>376</v>
      </c>
      <c r="I76" t="s">
        <v>439</v>
      </c>
      <c r="J76" t="s">
        <v>6</v>
      </c>
      <c r="K76" t="s">
        <v>387</v>
      </c>
      <c r="L76" t="s">
        <v>45</v>
      </c>
      <c r="M76" t="s">
        <v>60</v>
      </c>
      <c r="N76" t="s">
        <v>11</v>
      </c>
      <c r="O76" s="6">
        <v>7.8333333333333005E-2</v>
      </c>
      <c r="P76" s="11">
        <v>9478.6582510001008</v>
      </c>
      <c r="Q76" s="11">
        <v>482.28248640944997</v>
      </c>
      <c r="R76" s="6">
        <v>9.6666666666666998E-2</v>
      </c>
      <c r="S76" s="11">
        <f t="shared" si="6"/>
        <v>3</v>
      </c>
      <c r="T76" s="11">
        <f t="shared" si="7"/>
        <v>5</v>
      </c>
      <c r="U76" s="11">
        <f t="shared" si="8"/>
        <v>2</v>
      </c>
      <c r="V76" s="11">
        <f t="shared" si="9"/>
        <v>2</v>
      </c>
      <c r="W76" s="16">
        <f t="shared" si="11"/>
        <v>3</v>
      </c>
      <c r="X76" s="11">
        <f t="shared" si="10"/>
        <v>3</v>
      </c>
    </row>
    <row r="77" spans="1:24" x14ac:dyDescent="0.25">
      <c r="A77">
        <v>352</v>
      </c>
      <c r="B77" t="s">
        <v>443</v>
      </c>
      <c r="C77" t="s">
        <v>442</v>
      </c>
      <c r="D77">
        <v>17.7256</v>
      </c>
      <c r="E77">
        <v>-88.010900000000007</v>
      </c>
      <c r="F77" t="s">
        <v>8</v>
      </c>
      <c r="G77" t="s">
        <v>376</v>
      </c>
      <c r="H77" t="s">
        <v>376</v>
      </c>
      <c r="I77" t="s">
        <v>439</v>
      </c>
      <c r="J77" t="s">
        <v>6</v>
      </c>
      <c r="K77" t="s">
        <v>387</v>
      </c>
      <c r="L77" t="s">
        <v>45</v>
      </c>
      <c r="M77" t="s">
        <v>60</v>
      </c>
      <c r="N77" t="s">
        <v>11</v>
      </c>
      <c r="O77" s="6">
        <v>0.16166666666667001</v>
      </c>
      <c r="P77" s="11">
        <v>5787.9360506663998</v>
      </c>
      <c r="Q77" s="11">
        <v>387.7721789112</v>
      </c>
      <c r="R77" s="6">
        <v>0.11666666666667</v>
      </c>
      <c r="S77" s="11">
        <f t="shared" si="6"/>
        <v>2</v>
      </c>
      <c r="T77" s="11">
        <f t="shared" si="7"/>
        <v>5</v>
      </c>
      <c r="U77" s="11">
        <f t="shared" si="8"/>
        <v>1</v>
      </c>
      <c r="V77" s="11">
        <f t="shared" si="9"/>
        <v>3</v>
      </c>
      <c r="W77" s="16">
        <f t="shared" si="11"/>
        <v>2.75</v>
      </c>
      <c r="X77" s="11">
        <f t="shared" si="10"/>
        <v>3</v>
      </c>
    </row>
    <row r="78" spans="1:24" x14ac:dyDescent="0.25">
      <c r="A78">
        <v>382</v>
      </c>
      <c r="C78" t="s">
        <v>441</v>
      </c>
      <c r="D78">
        <v>18.1755</v>
      </c>
      <c r="E78">
        <v>-87.828000000000003</v>
      </c>
      <c r="F78" t="s">
        <v>8</v>
      </c>
      <c r="G78" t="s">
        <v>7</v>
      </c>
      <c r="H78" t="s">
        <v>376</v>
      </c>
      <c r="I78" t="s">
        <v>439</v>
      </c>
      <c r="J78" t="s">
        <v>6</v>
      </c>
      <c r="K78" t="s">
        <v>46</v>
      </c>
      <c r="L78" t="s">
        <v>61</v>
      </c>
      <c r="M78" t="s">
        <v>60</v>
      </c>
      <c r="N78" t="s">
        <v>11</v>
      </c>
      <c r="O78" s="6">
        <v>0.38500000000000001</v>
      </c>
      <c r="P78" s="11">
        <v>924.06372078739003</v>
      </c>
      <c r="Q78" s="11">
        <v>240.57361045581999</v>
      </c>
      <c r="R78" s="6">
        <v>4.6666666666667002E-2</v>
      </c>
      <c r="S78" s="11">
        <f t="shared" si="6"/>
        <v>1</v>
      </c>
      <c r="T78" s="11">
        <f t="shared" si="7"/>
        <v>1</v>
      </c>
      <c r="U78" s="11">
        <f t="shared" si="8"/>
        <v>1</v>
      </c>
      <c r="V78" s="11">
        <f t="shared" si="9"/>
        <v>1</v>
      </c>
      <c r="W78" s="16">
        <f t="shared" si="11"/>
        <v>1</v>
      </c>
      <c r="X78" s="11">
        <f t="shared" si="10"/>
        <v>1</v>
      </c>
    </row>
    <row r="79" spans="1:24" x14ac:dyDescent="0.25">
      <c r="A79">
        <v>383</v>
      </c>
      <c r="C79" t="s">
        <v>440</v>
      </c>
      <c r="D79">
        <v>18.180700000000002</v>
      </c>
      <c r="E79">
        <v>-87.828400000000002</v>
      </c>
      <c r="F79" t="s">
        <v>8</v>
      </c>
      <c r="G79" t="s">
        <v>7</v>
      </c>
      <c r="H79" t="s">
        <v>376</v>
      </c>
      <c r="I79" t="s">
        <v>439</v>
      </c>
      <c r="J79" t="s">
        <v>6</v>
      </c>
      <c r="K79" t="s">
        <v>46</v>
      </c>
      <c r="L79" t="s">
        <v>54</v>
      </c>
      <c r="M79" t="s">
        <v>60</v>
      </c>
      <c r="N79" t="s">
        <v>11</v>
      </c>
      <c r="O79" s="6">
        <v>0.40749999999999997</v>
      </c>
      <c r="P79" s="11">
        <v>4121.2901870113001</v>
      </c>
      <c r="Q79" s="11">
        <v>25.469846329847002</v>
      </c>
      <c r="R79" s="6">
        <v>2.6666666666667001E-2</v>
      </c>
      <c r="S79" s="11">
        <f t="shared" si="6"/>
        <v>1</v>
      </c>
      <c r="T79" s="11">
        <f t="shared" si="7"/>
        <v>5</v>
      </c>
      <c r="U79" s="11">
        <f t="shared" si="8"/>
        <v>1</v>
      </c>
      <c r="V79" s="11">
        <f t="shared" si="9"/>
        <v>1</v>
      </c>
      <c r="W79" s="16">
        <f t="shared" si="11"/>
        <v>2</v>
      </c>
      <c r="X79" s="11">
        <f t="shared" si="10"/>
        <v>2</v>
      </c>
    </row>
    <row r="80" spans="1:24" x14ac:dyDescent="0.25">
      <c r="A80" s="2"/>
      <c r="B80" s="2"/>
      <c r="C80" s="2"/>
      <c r="D80" s="2"/>
      <c r="E80" s="2"/>
      <c r="F80" s="2"/>
      <c r="G80" s="2"/>
      <c r="H80" s="2" t="s">
        <v>376</v>
      </c>
      <c r="I80" s="2" t="s">
        <v>439</v>
      </c>
      <c r="J80" s="2"/>
      <c r="K80" s="2"/>
      <c r="L80" s="2"/>
      <c r="M80" s="2"/>
      <c r="N80" s="2"/>
      <c r="O80" s="7">
        <f>AVERAGE(O67:O79)</f>
        <v>0.28255494505494561</v>
      </c>
      <c r="P80" s="12">
        <f>AVERAGE(P67:P79)</f>
        <v>3024.7807831596847</v>
      </c>
      <c r="Q80" s="12">
        <f>AVERAGE(Q67:Q79)</f>
        <v>504.46054463291318</v>
      </c>
      <c r="R80" s="7">
        <f>AVERAGE(R67:R79)</f>
        <v>8.0998168498169001E-2</v>
      </c>
      <c r="S80" s="12">
        <f t="shared" si="6"/>
        <v>1</v>
      </c>
      <c r="T80" s="12">
        <f t="shared" si="7"/>
        <v>4</v>
      </c>
      <c r="U80" s="12">
        <f t="shared" si="8"/>
        <v>2</v>
      </c>
      <c r="V80" s="12">
        <f t="shared" si="9"/>
        <v>2</v>
      </c>
      <c r="W80" s="31">
        <f t="shared" si="11"/>
        <v>2.25</v>
      </c>
      <c r="X80" s="12">
        <f t="shared" si="10"/>
        <v>2</v>
      </c>
    </row>
    <row r="81" spans="1:24" x14ac:dyDescent="0.25">
      <c r="A81">
        <v>218</v>
      </c>
      <c r="B81" t="s">
        <v>438</v>
      </c>
      <c r="C81" t="s">
        <v>437</v>
      </c>
      <c r="D81">
        <v>15.954499999999999</v>
      </c>
      <c r="E81">
        <v>-88.280199999999994</v>
      </c>
      <c r="F81" t="s">
        <v>8</v>
      </c>
      <c r="G81" t="s">
        <v>172</v>
      </c>
      <c r="H81" t="s">
        <v>376</v>
      </c>
      <c r="I81" t="s">
        <v>404</v>
      </c>
      <c r="J81" t="s">
        <v>41</v>
      </c>
      <c r="K81" t="s">
        <v>40</v>
      </c>
      <c r="L81" t="s">
        <v>61</v>
      </c>
      <c r="M81" t="s">
        <v>3</v>
      </c>
      <c r="N81" t="s">
        <v>16</v>
      </c>
      <c r="O81" s="6">
        <v>0.11666666666667</v>
      </c>
      <c r="P81" s="11">
        <v>821.42770829221001</v>
      </c>
      <c r="Q81" s="11">
        <v>82.063009276917001</v>
      </c>
      <c r="R81" s="6">
        <v>0.50333333333332997</v>
      </c>
      <c r="S81" s="11">
        <f t="shared" si="6"/>
        <v>3</v>
      </c>
      <c r="T81" s="11">
        <f t="shared" si="7"/>
        <v>1</v>
      </c>
      <c r="U81" s="11">
        <f t="shared" si="8"/>
        <v>1</v>
      </c>
      <c r="V81" s="11">
        <f t="shared" si="9"/>
        <v>5</v>
      </c>
      <c r="W81" s="16">
        <f t="shared" si="11"/>
        <v>2.5</v>
      </c>
      <c r="X81" s="11">
        <f t="shared" si="10"/>
        <v>2</v>
      </c>
    </row>
    <row r="82" spans="1:24" x14ac:dyDescent="0.25">
      <c r="A82">
        <v>219</v>
      </c>
      <c r="B82" t="s">
        <v>436</v>
      </c>
      <c r="C82" t="s">
        <v>435</v>
      </c>
      <c r="D82">
        <v>15.9695</v>
      </c>
      <c r="E82">
        <v>-88.298500000000004</v>
      </c>
      <c r="F82" t="s">
        <v>8</v>
      </c>
      <c r="G82" t="s">
        <v>172</v>
      </c>
      <c r="H82" t="s">
        <v>376</v>
      </c>
      <c r="I82" t="s">
        <v>404</v>
      </c>
      <c r="J82" t="s">
        <v>41</v>
      </c>
      <c r="K82" t="s">
        <v>40</v>
      </c>
      <c r="L82" t="s">
        <v>61</v>
      </c>
      <c r="M82" t="s">
        <v>3</v>
      </c>
      <c r="N82" t="s">
        <v>16</v>
      </c>
      <c r="O82" s="6">
        <v>0.28000000000000003</v>
      </c>
      <c r="P82" s="11">
        <v>771.42459875115003</v>
      </c>
      <c r="Q82" s="11">
        <v>144.61710808203</v>
      </c>
      <c r="R82" s="6">
        <v>0.24666666666667</v>
      </c>
      <c r="S82" s="11">
        <f t="shared" si="6"/>
        <v>1</v>
      </c>
      <c r="T82" s="11">
        <f t="shared" si="7"/>
        <v>1</v>
      </c>
      <c r="U82" s="11">
        <f t="shared" si="8"/>
        <v>1</v>
      </c>
      <c r="V82" s="11">
        <f t="shared" si="9"/>
        <v>4</v>
      </c>
      <c r="W82" s="16">
        <f t="shared" si="11"/>
        <v>1.75</v>
      </c>
      <c r="X82" s="11">
        <f t="shared" si="10"/>
        <v>1</v>
      </c>
    </row>
    <row r="83" spans="1:24" x14ac:dyDescent="0.25">
      <c r="A83">
        <v>317</v>
      </c>
      <c r="B83" t="s">
        <v>434</v>
      </c>
      <c r="C83" t="s">
        <v>433</v>
      </c>
      <c r="D83">
        <v>16.104099999999999</v>
      </c>
      <c r="E83">
        <v>-88.329899999999995</v>
      </c>
      <c r="F83" t="s">
        <v>8</v>
      </c>
      <c r="G83" t="s">
        <v>172</v>
      </c>
      <c r="H83" t="s">
        <v>376</v>
      </c>
      <c r="I83" t="s">
        <v>404</v>
      </c>
      <c r="J83" t="s">
        <v>6</v>
      </c>
      <c r="K83" t="s">
        <v>387</v>
      </c>
      <c r="L83" t="s">
        <v>45</v>
      </c>
      <c r="M83" t="s">
        <v>60</v>
      </c>
      <c r="N83" t="s">
        <v>11</v>
      </c>
      <c r="O83" s="6">
        <v>5.1666666666666999E-2</v>
      </c>
      <c r="P83" s="11">
        <v>9909.3581186658994</v>
      </c>
      <c r="Q83" s="11">
        <v>669.62122969247002</v>
      </c>
      <c r="R83" s="6">
        <v>0.43833333333333002</v>
      </c>
      <c r="S83" s="11">
        <f t="shared" si="6"/>
        <v>3</v>
      </c>
      <c r="T83" s="11">
        <f t="shared" si="7"/>
        <v>5</v>
      </c>
      <c r="U83" s="11">
        <f t="shared" si="8"/>
        <v>2</v>
      </c>
      <c r="V83" s="11">
        <f t="shared" si="9"/>
        <v>5</v>
      </c>
      <c r="W83" s="16">
        <f t="shared" si="11"/>
        <v>3.75</v>
      </c>
      <c r="X83" s="11">
        <f t="shared" si="10"/>
        <v>4</v>
      </c>
    </row>
    <row r="84" spans="1:24" x14ac:dyDescent="0.25">
      <c r="A84">
        <v>318</v>
      </c>
      <c r="B84" t="s">
        <v>432</v>
      </c>
      <c r="C84" t="s">
        <v>431</v>
      </c>
      <c r="D84">
        <v>16.179099999999998</v>
      </c>
      <c r="E84">
        <v>-88.34</v>
      </c>
      <c r="F84" t="s">
        <v>8</v>
      </c>
      <c r="G84" t="s">
        <v>172</v>
      </c>
      <c r="H84" t="s">
        <v>376</v>
      </c>
      <c r="I84" t="s">
        <v>404</v>
      </c>
      <c r="J84" t="s">
        <v>6</v>
      </c>
      <c r="K84" t="s">
        <v>387</v>
      </c>
      <c r="L84" t="s">
        <v>45</v>
      </c>
      <c r="M84" t="s">
        <v>60</v>
      </c>
      <c r="N84" t="s">
        <v>11</v>
      </c>
      <c r="O84" s="6">
        <v>6.6666666666667001E-3</v>
      </c>
      <c r="P84" s="11">
        <v>7386.8172070030996</v>
      </c>
      <c r="Q84" s="11">
        <v>473.12449701000997</v>
      </c>
      <c r="R84" s="6">
        <v>0.38</v>
      </c>
      <c r="S84" s="11">
        <f t="shared" si="6"/>
        <v>5</v>
      </c>
      <c r="T84" s="11">
        <f t="shared" si="7"/>
        <v>5</v>
      </c>
      <c r="U84" s="11">
        <f t="shared" si="8"/>
        <v>2</v>
      </c>
      <c r="V84" s="11">
        <f t="shared" si="9"/>
        <v>4</v>
      </c>
      <c r="W84" s="16">
        <f t="shared" si="11"/>
        <v>4</v>
      </c>
      <c r="X84" s="11">
        <f t="shared" si="10"/>
        <v>4</v>
      </c>
    </row>
    <row r="85" spans="1:24" x14ac:dyDescent="0.25">
      <c r="A85">
        <v>319</v>
      </c>
      <c r="B85" t="s">
        <v>430</v>
      </c>
      <c r="C85" t="s">
        <v>429</v>
      </c>
      <c r="D85">
        <v>16.154800000000002</v>
      </c>
      <c r="E85">
        <v>-88.329899999999995</v>
      </c>
      <c r="F85" t="s">
        <v>8</v>
      </c>
      <c r="G85" t="s">
        <v>172</v>
      </c>
      <c r="H85" t="s">
        <v>376</v>
      </c>
      <c r="I85" t="s">
        <v>404</v>
      </c>
      <c r="J85" t="s">
        <v>6</v>
      </c>
      <c r="K85" t="s">
        <v>387</v>
      </c>
      <c r="L85" t="s">
        <v>45</v>
      </c>
      <c r="M85" t="s">
        <v>60</v>
      </c>
      <c r="N85" t="s">
        <v>11</v>
      </c>
      <c r="O85" s="6">
        <v>0.15</v>
      </c>
      <c r="P85" s="11">
        <v>3293.5459946558999</v>
      </c>
      <c r="Q85" s="11">
        <v>488.71830216421</v>
      </c>
      <c r="R85" s="6">
        <v>0.12833333333333</v>
      </c>
      <c r="S85" s="11">
        <f t="shared" si="6"/>
        <v>2</v>
      </c>
      <c r="T85" s="11">
        <f t="shared" si="7"/>
        <v>5</v>
      </c>
      <c r="U85" s="11">
        <f t="shared" si="8"/>
        <v>2</v>
      </c>
      <c r="V85" s="11">
        <f t="shared" si="9"/>
        <v>3</v>
      </c>
      <c r="W85" s="16">
        <f t="shared" si="11"/>
        <v>3</v>
      </c>
      <c r="X85" s="11">
        <f t="shared" si="10"/>
        <v>3</v>
      </c>
    </row>
    <row r="86" spans="1:24" x14ac:dyDescent="0.25">
      <c r="A86">
        <v>320</v>
      </c>
      <c r="B86" t="s">
        <v>428</v>
      </c>
      <c r="C86" t="s">
        <v>427</v>
      </c>
      <c r="D86">
        <v>16.068200000000001</v>
      </c>
      <c r="E86">
        <v>-88.301100000000005</v>
      </c>
      <c r="F86" t="s">
        <v>8</v>
      </c>
      <c r="G86" t="s">
        <v>172</v>
      </c>
      <c r="H86" t="s">
        <v>376</v>
      </c>
      <c r="I86" t="s">
        <v>404</v>
      </c>
      <c r="J86" t="s">
        <v>41</v>
      </c>
      <c r="K86" t="s">
        <v>387</v>
      </c>
      <c r="L86" t="s">
        <v>61</v>
      </c>
      <c r="M86" t="s">
        <v>60</v>
      </c>
      <c r="N86" t="s">
        <v>11</v>
      </c>
      <c r="O86" s="6">
        <v>0.28000000000000003</v>
      </c>
      <c r="P86" s="11">
        <v>2480.4699692954</v>
      </c>
      <c r="Q86" s="11">
        <v>1681.1178231873</v>
      </c>
      <c r="R86" s="6">
        <v>0.08</v>
      </c>
      <c r="S86" s="11">
        <f t="shared" si="6"/>
        <v>1</v>
      </c>
      <c r="T86" s="11">
        <f t="shared" si="7"/>
        <v>3</v>
      </c>
      <c r="U86" s="11">
        <f t="shared" si="8"/>
        <v>5</v>
      </c>
      <c r="V86" s="11">
        <f t="shared" si="9"/>
        <v>2</v>
      </c>
      <c r="W86" s="16">
        <f t="shared" si="11"/>
        <v>2.75</v>
      </c>
      <c r="X86" s="11">
        <f t="shared" si="10"/>
        <v>3</v>
      </c>
    </row>
    <row r="87" spans="1:24" x14ac:dyDescent="0.25">
      <c r="A87">
        <v>321</v>
      </c>
      <c r="B87" t="s">
        <v>426</v>
      </c>
      <c r="C87" t="s">
        <v>425</v>
      </c>
      <c r="D87">
        <v>16.123699999999999</v>
      </c>
      <c r="E87">
        <v>-88.378699999999995</v>
      </c>
      <c r="F87" t="s">
        <v>8</v>
      </c>
      <c r="G87" t="s">
        <v>172</v>
      </c>
      <c r="H87" t="s">
        <v>376</v>
      </c>
      <c r="I87" t="s">
        <v>404</v>
      </c>
      <c r="J87" t="s">
        <v>6</v>
      </c>
      <c r="K87" t="s">
        <v>387</v>
      </c>
      <c r="L87" t="s">
        <v>45</v>
      </c>
      <c r="M87" t="s">
        <v>60</v>
      </c>
      <c r="N87" t="s">
        <v>11</v>
      </c>
      <c r="O87" s="6">
        <v>0.17666666666667</v>
      </c>
      <c r="P87" s="11">
        <v>8892.8014956869993</v>
      </c>
      <c r="Q87" s="11">
        <v>733.69510261578</v>
      </c>
      <c r="R87" s="6">
        <v>0.15833333333333</v>
      </c>
      <c r="S87" s="11">
        <f t="shared" si="6"/>
        <v>2</v>
      </c>
      <c r="T87" s="11">
        <f t="shared" si="7"/>
        <v>5</v>
      </c>
      <c r="U87" s="11">
        <f t="shared" si="8"/>
        <v>2</v>
      </c>
      <c r="V87" s="11">
        <f t="shared" si="9"/>
        <v>3</v>
      </c>
      <c r="W87" s="16">
        <f t="shared" si="11"/>
        <v>3</v>
      </c>
      <c r="X87" s="11">
        <f t="shared" si="10"/>
        <v>3</v>
      </c>
    </row>
    <row r="88" spans="1:24" x14ac:dyDescent="0.25">
      <c r="A88">
        <v>322</v>
      </c>
      <c r="B88" t="s">
        <v>424</v>
      </c>
      <c r="C88" t="s">
        <v>423</v>
      </c>
      <c r="D88">
        <v>16.150600000000001</v>
      </c>
      <c r="E88">
        <v>-88.242900000000006</v>
      </c>
      <c r="F88" t="s">
        <v>8</v>
      </c>
      <c r="G88" t="s">
        <v>172</v>
      </c>
      <c r="H88" t="s">
        <v>376</v>
      </c>
      <c r="I88" t="s">
        <v>404</v>
      </c>
      <c r="J88" t="s">
        <v>6</v>
      </c>
      <c r="K88" t="s">
        <v>387</v>
      </c>
      <c r="L88" t="s">
        <v>61</v>
      </c>
      <c r="M88" t="s">
        <v>60</v>
      </c>
      <c r="N88" t="s">
        <v>11</v>
      </c>
      <c r="O88" s="6">
        <v>0.08</v>
      </c>
      <c r="P88" s="11">
        <v>9764.3708268277005</v>
      </c>
      <c r="Q88" s="11">
        <v>837.18608160036001</v>
      </c>
      <c r="R88" s="6">
        <v>0.12</v>
      </c>
      <c r="S88" s="11">
        <f t="shared" si="6"/>
        <v>3</v>
      </c>
      <c r="T88" s="11">
        <f t="shared" si="7"/>
        <v>5</v>
      </c>
      <c r="U88" s="11">
        <f t="shared" si="8"/>
        <v>3</v>
      </c>
      <c r="V88" s="11">
        <f t="shared" si="9"/>
        <v>3</v>
      </c>
      <c r="W88" s="16">
        <f t="shared" si="11"/>
        <v>3.5</v>
      </c>
      <c r="X88" s="11">
        <f t="shared" si="10"/>
        <v>4</v>
      </c>
    </row>
    <row r="89" spans="1:24" x14ac:dyDescent="0.25">
      <c r="A89">
        <v>323</v>
      </c>
      <c r="B89" t="s">
        <v>422</v>
      </c>
      <c r="C89" t="s">
        <v>422</v>
      </c>
      <c r="D89">
        <v>16.159500000000001</v>
      </c>
      <c r="E89">
        <v>-88.410200000000003</v>
      </c>
      <c r="F89" t="s">
        <v>8</v>
      </c>
      <c r="G89" t="s">
        <v>172</v>
      </c>
      <c r="H89" t="s">
        <v>376</v>
      </c>
      <c r="I89" t="s">
        <v>404</v>
      </c>
      <c r="J89" t="s">
        <v>6</v>
      </c>
      <c r="K89" t="s">
        <v>387</v>
      </c>
      <c r="L89" t="s">
        <v>45</v>
      </c>
      <c r="M89" t="s">
        <v>60</v>
      </c>
      <c r="N89" t="s">
        <v>11</v>
      </c>
      <c r="O89" s="6">
        <v>8.1666666666666998E-2</v>
      </c>
      <c r="P89" s="11">
        <v>4607.7588652826998</v>
      </c>
      <c r="Q89" s="11">
        <v>77.060797654411004</v>
      </c>
      <c r="R89" s="6">
        <v>0.20833333333333001</v>
      </c>
      <c r="S89" s="11">
        <f t="shared" si="6"/>
        <v>3</v>
      </c>
      <c r="T89" s="11">
        <f t="shared" si="7"/>
        <v>5</v>
      </c>
      <c r="U89" s="11">
        <f t="shared" si="8"/>
        <v>1</v>
      </c>
      <c r="V89" s="11">
        <f t="shared" si="9"/>
        <v>4</v>
      </c>
      <c r="W89" s="16">
        <f t="shared" si="11"/>
        <v>3.25</v>
      </c>
      <c r="X89" s="11">
        <f t="shared" si="10"/>
        <v>3</v>
      </c>
    </row>
    <row r="90" spans="1:24" x14ac:dyDescent="0.25">
      <c r="A90">
        <v>324</v>
      </c>
      <c r="B90" t="s">
        <v>421</v>
      </c>
      <c r="C90" t="s">
        <v>421</v>
      </c>
      <c r="D90">
        <v>16.112300000000001</v>
      </c>
      <c r="E90">
        <v>-88.256</v>
      </c>
      <c r="F90" t="s">
        <v>8</v>
      </c>
      <c r="G90" t="s">
        <v>172</v>
      </c>
      <c r="H90" t="s">
        <v>376</v>
      </c>
      <c r="I90" t="s">
        <v>404</v>
      </c>
      <c r="J90" t="s">
        <v>6</v>
      </c>
      <c r="K90" t="s">
        <v>387</v>
      </c>
      <c r="L90" t="s">
        <v>61</v>
      </c>
      <c r="M90" t="s">
        <v>60</v>
      </c>
      <c r="N90" t="s">
        <v>11</v>
      </c>
      <c r="O90" s="6">
        <v>0.16166666666667001</v>
      </c>
      <c r="P90" s="11">
        <v>2841.8134179269</v>
      </c>
      <c r="Q90" s="11">
        <v>4329.4271446206003</v>
      </c>
      <c r="R90" s="6">
        <v>0.21</v>
      </c>
      <c r="S90" s="11">
        <f t="shared" si="6"/>
        <v>2</v>
      </c>
      <c r="T90" s="11">
        <f t="shared" si="7"/>
        <v>4</v>
      </c>
      <c r="U90" s="11">
        <f t="shared" si="8"/>
        <v>5</v>
      </c>
      <c r="V90" s="11">
        <f t="shared" si="9"/>
        <v>4</v>
      </c>
      <c r="W90" s="16">
        <f t="shared" si="11"/>
        <v>3.75</v>
      </c>
      <c r="X90" s="11">
        <f t="shared" si="10"/>
        <v>4</v>
      </c>
    </row>
    <row r="91" spans="1:24" x14ac:dyDescent="0.25">
      <c r="A91">
        <v>350</v>
      </c>
      <c r="C91" t="s">
        <v>420</v>
      </c>
      <c r="D91">
        <v>16.373100000000001</v>
      </c>
      <c r="E91">
        <v>-88.089200000000005</v>
      </c>
      <c r="F91" t="s">
        <v>8</v>
      </c>
      <c r="G91" t="s">
        <v>172</v>
      </c>
      <c r="H91" t="s">
        <v>376</v>
      </c>
      <c r="I91" t="s">
        <v>404</v>
      </c>
      <c r="J91" t="s">
        <v>6</v>
      </c>
      <c r="K91" t="s">
        <v>46</v>
      </c>
      <c r="L91" t="s">
        <v>61</v>
      </c>
      <c r="M91" t="s">
        <v>419</v>
      </c>
      <c r="N91" t="s">
        <v>16</v>
      </c>
      <c r="O91" s="6">
        <v>0.42833333333333001</v>
      </c>
      <c r="P91" s="11">
        <v>2214.0492423358</v>
      </c>
      <c r="Q91" s="11">
        <v>18.976413702675998</v>
      </c>
      <c r="R91" s="6">
        <v>7.3333333333333001E-2</v>
      </c>
      <c r="S91" s="11">
        <f t="shared" si="6"/>
        <v>1</v>
      </c>
      <c r="T91" s="11">
        <f t="shared" si="7"/>
        <v>3</v>
      </c>
      <c r="U91" s="11">
        <f t="shared" si="8"/>
        <v>1</v>
      </c>
      <c r="V91" s="11">
        <f t="shared" si="9"/>
        <v>2</v>
      </c>
      <c r="W91" s="16">
        <f t="shared" si="11"/>
        <v>1.75</v>
      </c>
      <c r="X91" s="11">
        <f t="shared" si="10"/>
        <v>1</v>
      </c>
    </row>
    <row r="92" spans="1:24" x14ac:dyDescent="0.25">
      <c r="A92">
        <v>353</v>
      </c>
      <c r="B92" t="s">
        <v>418</v>
      </c>
      <c r="C92" t="s">
        <v>417</v>
      </c>
      <c r="D92">
        <v>16.517499999999998</v>
      </c>
      <c r="E92">
        <v>-88.1935</v>
      </c>
      <c r="F92" t="s">
        <v>8</v>
      </c>
      <c r="G92" t="s">
        <v>376</v>
      </c>
      <c r="H92" t="s">
        <v>376</v>
      </c>
      <c r="I92" t="s">
        <v>404</v>
      </c>
      <c r="J92" t="s">
        <v>71</v>
      </c>
      <c r="K92" t="s">
        <v>387</v>
      </c>
      <c r="L92" t="s">
        <v>45</v>
      </c>
      <c r="M92" t="s">
        <v>416</v>
      </c>
      <c r="N92" t="s">
        <v>11</v>
      </c>
      <c r="O92" s="6">
        <v>6.5000000000000002E-2</v>
      </c>
      <c r="P92" s="11">
        <v>3131.3743386707001</v>
      </c>
      <c r="Q92" s="11">
        <v>230.20933490653999</v>
      </c>
      <c r="R92" s="6">
        <v>0.12833333333333</v>
      </c>
      <c r="S92" s="11">
        <f t="shared" si="6"/>
        <v>3</v>
      </c>
      <c r="T92" s="11">
        <f t="shared" si="7"/>
        <v>4</v>
      </c>
      <c r="U92" s="11">
        <f t="shared" si="8"/>
        <v>1</v>
      </c>
      <c r="V92" s="11">
        <f t="shared" si="9"/>
        <v>3</v>
      </c>
      <c r="W92" s="16">
        <f t="shared" si="11"/>
        <v>2.75</v>
      </c>
      <c r="X92" s="11">
        <f t="shared" si="10"/>
        <v>3</v>
      </c>
    </row>
    <row r="93" spans="1:24" x14ac:dyDescent="0.25">
      <c r="A93">
        <v>354</v>
      </c>
      <c r="B93" t="s">
        <v>415</v>
      </c>
      <c r="C93" t="s">
        <v>414</v>
      </c>
      <c r="D93">
        <v>16.490300000000001</v>
      </c>
      <c r="E93">
        <v>-88.323599999999999</v>
      </c>
      <c r="F93" t="s">
        <v>8</v>
      </c>
      <c r="G93" t="s">
        <v>172</v>
      </c>
      <c r="H93" t="s">
        <v>376</v>
      </c>
      <c r="I93" t="s">
        <v>404</v>
      </c>
      <c r="J93" t="s">
        <v>71</v>
      </c>
      <c r="K93" t="s">
        <v>387</v>
      </c>
      <c r="L93" t="s">
        <v>45</v>
      </c>
      <c r="M93" t="s">
        <v>60</v>
      </c>
      <c r="N93" t="s">
        <v>11</v>
      </c>
      <c r="O93" s="6">
        <v>7.6666666666666994E-2</v>
      </c>
      <c r="P93" s="11">
        <v>2290.4316102325001</v>
      </c>
      <c r="Q93" s="11">
        <v>1341.3237816589999</v>
      </c>
      <c r="R93" s="6">
        <v>0.12583333333332999</v>
      </c>
      <c r="S93" s="11">
        <f t="shared" si="6"/>
        <v>3</v>
      </c>
      <c r="T93" s="11">
        <f t="shared" si="7"/>
        <v>3</v>
      </c>
      <c r="U93" s="11">
        <f t="shared" si="8"/>
        <v>4</v>
      </c>
      <c r="V93" s="11">
        <f t="shared" si="9"/>
        <v>3</v>
      </c>
      <c r="W93" s="16">
        <f t="shared" si="11"/>
        <v>3.25</v>
      </c>
      <c r="X93" s="11">
        <f t="shared" si="10"/>
        <v>3</v>
      </c>
    </row>
    <row r="94" spans="1:24" x14ac:dyDescent="0.25">
      <c r="A94">
        <v>355</v>
      </c>
      <c r="B94" t="s">
        <v>413</v>
      </c>
      <c r="C94" t="s">
        <v>412</v>
      </c>
      <c r="D94">
        <v>16.4953</v>
      </c>
      <c r="E94">
        <v>-88.168499999999995</v>
      </c>
      <c r="F94" t="s">
        <v>8</v>
      </c>
      <c r="G94" t="s">
        <v>376</v>
      </c>
      <c r="H94" t="s">
        <v>376</v>
      </c>
      <c r="I94" t="s">
        <v>404</v>
      </c>
      <c r="J94" t="s">
        <v>71</v>
      </c>
      <c r="K94" t="s">
        <v>387</v>
      </c>
      <c r="L94" t="s">
        <v>45</v>
      </c>
      <c r="M94" t="s">
        <v>60</v>
      </c>
      <c r="N94" t="s">
        <v>11</v>
      </c>
      <c r="O94" s="6">
        <v>3.5000000000000003E-2</v>
      </c>
      <c r="P94" s="11">
        <v>3491.8510373989002</v>
      </c>
      <c r="Q94" s="11">
        <v>442.68689107709002</v>
      </c>
      <c r="R94" s="6">
        <v>0.14583333333333001</v>
      </c>
      <c r="S94" s="11">
        <f t="shared" si="6"/>
        <v>4</v>
      </c>
      <c r="T94" s="11">
        <f t="shared" si="7"/>
        <v>5</v>
      </c>
      <c r="U94" s="11">
        <f t="shared" si="8"/>
        <v>2</v>
      </c>
      <c r="V94" s="11">
        <f t="shared" si="9"/>
        <v>3</v>
      </c>
      <c r="W94" s="16">
        <f t="shared" si="11"/>
        <v>3.5</v>
      </c>
      <c r="X94" s="11">
        <f t="shared" si="10"/>
        <v>4</v>
      </c>
    </row>
    <row r="95" spans="1:24" x14ac:dyDescent="0.25">
      <c r="A95">
        <v>356</v>
      </c>
      <c r="B95" t="s">
        <v>411</v>
      </c>
      <c r="C95" t="s">
        <v>410</v>
      </c>
      <c r="D95">
        <v>16.427900000000001</v>
      </c>
      <c r="E95">
        <v>-88.206000000000003</v>
      </c>
      <c r="F95" t="s">
        <v>8</v>
      </c>
      <c r="G95" t="s">
        <v>172</v>
      </c>
      <c r="H95" t="s">
        <v>376</v>
      </c>
      <c r="I95" t="s">
        <v>404</v>
      </c>
      <c r="J95" t="s">
        <v>71</v>
      </c>
      <c r="K95" t="s">
        <v>387</v>
      </c>
      <c r="L95" t="s">
        <v>45</v>
      </c>
      <c r="M95" t="s">
        <v>60</v>
      </c>
      <c r="N95" t="s">
        <v>11</v>
      </c>
      <c r="O95" s="6">
        <v>0.13583333333333</v>
      </c>
      <c r="P95" s="11">
        <v>2832.3798899628</v>
      </c>
      <c r="Q95" s="11">
        <v>231.21421110430001</v>
      </c>
      <c r="R95" s="6">
        <v>6.8333333333332996E-2</v>
      </c>
      <c r="S95" s="11">
        <f t="shared" si="6"/>
        <v>2</v>
      </c>
      <c r="T95" s="11">
        <f t="shared" si="7"/>
        <v>4</v>
      </c>
      <c r="U95" s="11">
        <f t="shared" si="8"/>
        <v>1</v>
      </c>
      <c r="V95" s="11">
        <f t="shared" si="9"/>
        <v>2</v>
      </c>
      <c r="W95" s="16">
        <f t="shared" si="11"/>
        <v>2.25</v>
      </c>
      <c r="X95" s="11">
        <f t="shared" si="10"/>
        <v>2</v>
      </c>
    </row>
    <row r="96" spans="1:24" x14ac:dyDescent="0.25">
      <c r="A96">
        <v>357</v>
      </c>
      <c r="B96" t="s">
        <v>409</v>
      </c>
      <c r="C96" t="s">
        <v>408</v>
      </c>
      <c r="D96">
        <v>16.4438</v>
      </c>
      <c r="E96">
        <v>-88.197800000000001</v>
      </c>
      <c r="F96" t="s">
        <v>8</v>
      </c>
      <c r="G96" t="s">
        <v>172</v>
      </c>
      <c r="H96" t="s">
        <v>376</v>
      </c>
      <c r="I96" t="s">
        <v>404</v>
      </c>
      <c r="J96" t="s">
        <v>71</v>
      </c>
      <c r="K96" t="s">
        <v>387</v>
      </c>
      <c r="L96" t="s">
        <v>45</v>
      </c>
      <c r="M96" t="s">
        <v>60</v>
      </c>
      <c r="N96" t="s">
        <v>11</v>
      </c>
      <c r="O96" s="6">
        <v>8.4166666666667E-2</v>
      </c>
      <c r="P96" s="11">
        <v>5764.5599696373001</v>
      </c>
      <c r="Q96" s="11">
        <v>98.282663885508995</v>
      </c>
      <c r="R96" s="6">
        <v>7.3333333333333001E-2</v>
      </c>
      <c r="S96" s="11">
        <f t="shared" si="6"/>
        <v>3</v>
      </c>
      <c r="T96" s="11">
        <f t="shared" si="7"/>
        <v>5</v>
      </c>
      <c r="U96" s="11">
        <f t="shared" si="8"/>
        <v>1</v>
      </c>
      <c r="V96" s="11">
        <f t="shared" si="9"/>
        <v>2</v>
      </c>
      <c r="W96" s="16">
        <f t="shared" si="11"/>
        <v>2.75</v>
      </c>
      <c r="X96" s="11">
        <f t="shared" si="10"/>
        <v>3</v>
      </c>
    </row>
    <row r="97" spans="1:24" x14ac:dyDescent="0.25">
      <c r="A97">
        <v>358</v>
      </c>
      <c r="B97" t="s">
        <v>407</v>
      </c>
      <c r="C97" t="s">
        <v>406</v>
      </c>
      <c r="D97">
        <v>16.456299999999999</v>
      </c>
      <c r="E97">
        <v>-88.209699999999998</v>
      </c>
      <c r="F97" t="s">
        <v>8</v>
      </c>
      <c r="G97" t="s">
        <v>172</v>
      </c>
      <c r="H97" t="s">
        <v>376</v>
      </c>
      <c r="I97" t="s">
        <v>404</v>
      </c>
      <c r="J97" t="s">
        <v>71</v>
      </c>
      <c r="K97" t="s">
        <v>387</v>
      </c>
      <c r="L97" t="s">
        <v>45</v>
      </c>
      <c r="M97" t="s">
        <v>60</v>
      </c>
      <c r="N97" t="s">
        <v>11</v>
      </c>
      <c r="O97" s="6">
        <v>7.5833333333333003E-2</v>
      </c>
      <c r="P97" s="11">
        <v>2084.9538253196001</v>
      </c>
      <c r="Q97" s="11">
        <v>290.26376948203</v>
      </c>
      <c r="R97" s="6">
        <v>5.1666666666666999E-2</v>
      </c>
      <c r="S97" s="11">
        <f t="shared" si="6"/>
        <v>3</v>
      </c>
      <c r="T97" s="11">
        <f t="shared" si="7"/>
        <v>3</v>
      </c>
      <c r="U97" s="11">
        <f t="shared" si="8"/>
        <v>1</v>
      </c>
      <c r="V97" s="11">
        <f t="shared" si="9"/>
        <v>2</v>
      </c>
      <c r="W97" s="16">
        <f t="shared" si="11"/>
        <v>2.25</v>
      </c>
      <c r="X97" s="11">
        <f t="shared" si="10"/>
        <v>2</v>
      </c>
    </row>
    <row r="98" spans="1:24" x14ac:dyDescent="0.25">
      <c r="A98">
        <v>360</v>
      </c>
      <c r="C98" t="s">
        <v>405</v>
      </c>
      <c r="D98">
        <v>16.331</v>
      </c>
      <c r="E98">
        <v>-88.149699999999996</v>
      </c>
      <c r="F98" t="s">
        <v>8</v>
      </c>
      <c r="G98" t="s">
        <v>172</v>
      </c>
      <c r="H98" t="s">
        <v>376</v>
      </c>
      <c r="I98" t="s">
        <v>404</v>
      </c>
      <c r="J98" t="s">
        <v>41</v>
      </c>
      <c r="K98" t="s">
        <v>88</v>
      </c>
      <c r="L98" t="s">
        <v>45</v>
      </c>
      <c r="M98" t="s">
        <v>60</v>
      </c>
      <c r="N98" t="s">
        <v>16</v>
      </c>
      <c r="O98" s="6">
        <v>0.10166666666667</v>
      </c>
      <c r="P98" s="11">
        <v>3276.6835382601998</v>
      </c>
      <c r="Q98" s="11">
        <v>604.59697049166004</v>
      </c>
      <c r="R98" s="6">
        <v>0.15333333333332999</v>
      </c>
      <c r="S98" s="11">
        <f t="shared" si="6"/>
        <v>3</v>
      </c>
      <c r="T98" s="11">
        <f t="shared" si="7"/>
        <v>4</v>
      </c>
      <c r="U98" s="11">
        <f t="shared" si="8"/>
        <v>2</v>
      </c>
      <c r="V98" s="11">
        <f t="shared" si="9"/>
        <v>3</v>
      </c>
      <c r="W98" s="16">
        <f t="shared" si="11"/>
        <v>3</v>
      </c>
      <c r="X98" s="11">
        <f t="shared" si="10"/>
        <v>3</v>
      </c>
    </row>
    <row r="99" spans="1:24" x14ac:dyDescent="0.25">
      <c r="A99" s="2"/>
      <c r="B99" s="2"/>
      <c r="C99" s="2"/>
      <c r="D99" s="2"/>
      <c r="E99" s="2"/>
      <c r="F99" s="2"/>
      <c r="G99" s="2"/>
      <c r="H99" s="2" t="s">
        <v>376</v>
      </c>
      <c r="I99" s="2" t="s">
        <v>404</v>
      </c>
      <c r="J99" s="2"/>
      <c r="K99" s="2"/>
      <c r="L99" s="2"/>
      <c r="M99" s="2"/>
      <c r="N99" s="2"/>
      <c r="O99" s="7">
        <f>AVERAGE(O81:O98)</f>
        <v>0.13263888888888933</v>
      </c>
      <c r="P99" s="12">
        <f>AVERAGE(P81:P98)</f>
        <v>4214.2262030114307</v>
      </c>
      <c r="Q99" s="12">
        <f>AVERAGE(Q81:Q98)</f>
        <v>709.67695178960525</v>
      </c>
      <c r="R99" s="7">
        <f>AVERAGE(R81:R98)</f>
        <v>0.18296296296296141</v>
      </c>
      <c r="S99" s="12">
        <f t="shared" si="6"/>
        <v>2</v>
      </c>
      <c r="T99" s="12">
        <f t="shared" si="7"/>
        <v>5</v>
      </c>
      <c r="U99" s="12">
        <f t="shared" si="8"/>
        <v>2</v>
      </c>
      <c r="V99" s="12">
        <f t="shared" si="9"/>
        <v>3</v>
      </c>
      <c r="W99" s="31">
        <f t="shared" si="11"/>
        <v>3</v>
      </c>
      <c r="X99" s="12">
        <f t="shared" si="10"/>
        <v>3</v>
      </c>
    </row>
    <row r="100" spans="1:24" x14ac:dyDescent="0.25">
      <c r="A100">
        <v>365</v>
      </c>
      <c r="B100" t="s">
        <v>403</v>
      </c>
      <c r="C100" t="s">
        <v>391</v>
      </c>
      <c r="D100">
        <v>17.383500000000002</v>
      </c>
      <c r="E100">
        <v>-87.939700000000002</v>
      </c>
      <c r="F100" t="s">
        <v>8</v>
      </c>
      <c r="G100" t="s">
        <v>379</v>
      </c>
      <c r="H100" t="s">
        <v>376</v>
      </c>
      <c r="I100" t="s">
        <v>377</v>
      </c>
      <c r="J100" t="s">
        <v>138</v>
      </c>
      <c r="K100" t="s">
        <v>46</v>
      </c>
      <c r="L100" t="s">
        <v>61</v>
      </c>
      <c r="M100" t="s">
        <v>38</v>
      </c>
      <c r="N100" t="s">
        <v>378</v>
      </c>
      <c r="O100" s="6">
        <v>0.06</v>
      </c>
      <c r="P100" s="11">
        <v>3128.3960212360998</v>
      </c>
      <c r="Q100" s="11">
        <v>860.44918144217002</v>
      </c>
      <c r="R100" s="6">
        <v>0.11166666666666999</v>
      </c>
      <c r="S100" s="11">
        <f t="shared" si="6"/>
        <v>3</v>
      </c>
      <c r="T100" s="11">
        <f t="shared" si="7"/>
        <v>4</v>
      </c>
      <c r="U100" s="11">
        <f t="shared" si="8"/>
        <v>3</v>
      </c>
      <c r="V100" s="11">
        <f t="shared" si="9"/>
        <v>3</v>
      </c>
      <c r="W100" s="16">
        <f t="shared" si="11"/>
        <v>3.25</v>
      </c>
      <c r="X100" s="11">
        <f t="shared" si="10"/>
        <v>3</v>
      </c>
    </row>
    <row r="101" spans="1:24" x14ac:dyDescent="0.25">
      <c r="A101">
        <v>366</v>
      </c>
      <c r="B101" t="s">
        <v>402</v>
      </c>
      <c r="C101" t="s">
        <v>400</v>
      </c>
      <c r="D101">
        <v>17.621099999999998</v>
      </c>
      <c r="E101">
        <v>-87.788899999999998</v>
      </c>
      <c r="F101" t="s">
        <v>8</v>
      </c>
      <c r="G101" t="s">
        <v>379</v>
      </c>
      <c r="H101" t="s">
        <v>376</v>
      </c>
      <c r="I101" t="s">
        <v>377</v>
      </c>
      <c r="J101" t="s">
        <v>138</v>
      </c>
      <c r="K101" t="s">
        <v>46</v>
      </c>
      <c r="L101" t="s">
        <v>61</v>
      </c>
      <c r="M101" t="s">
        <v>38</v>
      </c>
      <c r="N101" t="s">
        <v>378</v>
      </c>
      <c r="O101" s="6">
        <v>0.14916666666667</v>
      </c>
      <c r="P101" s="11">
        <v>4278.0338319114999</v>
      </c>
      <c r="Q101" s="11">
        <v>2184.6739669286999</v>
      </c>
      <c r="R101" s="6">
        <v>0.13666666666666999</v>
      </c>
      <c r="S101" s="11">
        <f t="shared" si="6"/>
        <v>2</v>
      </c>
      <c r="T101" s="11">
        <f t="shared" si="7"/>
        <v>5</v>
      </c>
      <c r="U101" s="11">
        <f t="shared" si="8"/>
        <v>5</v>
      </c>
      <c r="V101" s="11">
        <f t="shared" si="9"/>
        <v>3</v>
      </c>
      <c r="W101" s="16">
        <f t="shared" si="11"/>
        <v>3.75</v>
      </c>
      <c r="X101" s="11">
        <f t="shared" si="10"/>
        <v>4</v>
      </c>
    </row>
    <row r="102" spans="1:24" x14ac:dyDescent="0.25">
      <c r="A102">
        <v>367</v>
      </c>
      <c r="B102" t="s">
        <v>401</v>
      </c>
      <c r="C102" t="s">
        <v>400</v>
      </c>
      <c r="D102">
        <v>17.6205</v>
      </c>
      <c r="E102">
        <v>-87.788399999999996</v>
      </c>
      <c r="F102" t="s">
        <v>8</v>
      </c>
      <c r="G102" t="s">
        <v>379</v>
      </c>
      <c r="H102" t="s">
        <v>376</v>
      </c>
      <c r="I102" t="s">
        <v>377</v>
      </c>
      <c r="J102" t="s">
        <v>138</v>
      </c>
      <c r="K102" t="s">
        <v>46</v>
      </c>
      <c r="L102" t="s">
        <v>61</v>
      </c>
      <c r="M102" t="s">
        <v>38</v>
      </c>
      <c r="N102" t="s">
        <v>16</v>
      </c>
      <c r="O102" s="6">
        <v>0.23749999999999999</v>
      </c>
      <c r="P102" s="11">
        <v>5174.1934665312001</v>
      </c>
      <c r="Q102" s="11">
        <v>2582.063820592</v>
      </c>
      <c r="R102" s="6">
        <v>0.26666666666666999</v>
      </c>
      <c r="S102" s="11">
        <f t="shared" si="6"/>
        <v>2</v>
      </c>
      <c r="T102" s="11">
        <f t="shared" si="7"/>
        <v>5</v>
      </c>
      <c r="U102" s="11">
        <f t="shared" si="8"/>
        <v>5</v>
      </c>
      <c r="V102" s="11">
        <f t="shared" si="9"/>
        <v>4</v>
      </c>
      <c r="W102" s="16">
        <f t="shared" si="11"/>
        <v>4</v>
      </c>
      <c r="X102" s="11">
        <f t="shared" si="10"/>
        <v>4</v>
      </c>
    </row>
    <row r="103" spans="1:24" x14ac:dyDescent="0.25">
      <c r="A103">
        <v>368</v>
      </c>
      <c r="B103" t="s">
        <v>399</v>
      </c>
      <c r="C103" t="s">
        <v>398</v>
      </c>
      <c r="D103">
        <v>17.260300000000001</v>
      </c>
      <c r="E103">
        <v>-87.960999999999999</v>
      </c>
      <c r="F103" t="s">
        <v>8</v>
      </c>
      <c r="G103" t="s">
        <v>379</v>
      </c>
      <c r="H103" t="s">
        <v>376</v>
      </c>
      <c r="I103" t="s">
        <v>377</v>
      </c>
      <c r="J103" t="s">
        <v>138</v>
      </c>
      <c r="K103" t="s">
        <v>46</v>
      </c>
      <c r="L103" t="s">
        <v>61</v>
      </c>
      <c r="M103" t="s">
        <v>38</v>
      </c>
      <c r="N103" t="s">
        <v>378</v>
      </c>
      <c r="O103" s="6">
        <v>3.8333333333332997E-2</v>
      </c>
      <c r="P103" s="11">
        <v>972.76065004477005</v>
      </c>
      <c r="Q103" s="11">
        <v>299.83737591489</v>
      </c>
      <c r="R103" s="6">
        <v>0.125</v>
      </c>
      <c r="S103" s="11">
        <f t="shared" si="6"/>
        <v>4</v>
      </c>
      <c r="T103" s="11">
        <f t="shared" si="7"/>
        <v>1</v>
      </c>
      <c r="U103" s="11">
        <f t="shared" si="8"/>
        <v>1</v>
      </c>
      <c r="V103" s="11">
        <f t="shared" si="9"/>
        <v>3</v>
      </c>
      <c r="W103" s="16">
        <f t="shared" si="11"/>
        <v>2.25</v>
      </c>
      <c r="X103" s="11">
        <f t="shared" si="10"/>
        <v>2</v>
      </c>
    </row>
    <row r="104" spans="1:24" x14ac:dyDescent="0.25">
      <c r="A104">
        <v>370</v>
      </c>
      <c r="B104" t="s">
        <v>397</v>
      </c>
      <c r="C104" t="s">
        <v>396</v>
      </c>
      <c r="D104">
        <v>17.510000000000002</v>
      </c>
      <c r="E104">
        <v>-87.749200000000002</v>
      </c>
      <c r="F104" t="s">
        <v>8</v>
      </c>
      <c r="G104" t="s">
        <v>379</v>
      </c>
      <c r="H104" t="s">
        <v>376</v>
      </c>
      <c r="I104" t="s">
        <v>377</v>
      </c>
      <c r="J104" t="s">
        <v>138</v>
      </c>
      <c r="K104" t="s">
        <v>387</v>
      </c>
      <c r="L104" t="s">
        <v>61</v>
      </c>
      <c r="M104" t="s">
        <v>60</v>
      </c>
      <c r="N104" t="s">
        <v>16</v>
      </c>
      <c r="O104" s="6">
        <v>9.3333333333333005E-2</v>
      </c>
      <c r="P104" s="11">
        <v>2511.3022360018999</v>
      </c>
      <c r="Q104" s="11">
        <v>488.50856297862998</v>
      </c>
      <c r="R104" s="6">
        <v>7.8333333333333005E-2</v>
      </c>
      <c r="S104" s="11">
        <f t="shared" si="6"/>
        <v>3</v>
      </c>
      <c r="T104" s="11">
        <f t="shared" si="7"/>
        <v>3</v>
      </c>
      <c r="U104" s="11">
        <f t="shared" si="8"/>
        <v>2</v>
      </c>
      <c r="V104" s="11">
        <f t="shared" si="9"/>
        <v>2</v>
      </c>
      <c r="W104" s="16">
        <f t="shared" si="11"/>
        <v>2.5</v>
      </c>
      <c r="X104" s="11">
        <f t="shared" si="10"/>
        <v>2</v>
      </c>
    </row>
    <row r="105" spans="1:24" x14ac:dyDescent="0.25">
      <c r="A105">
        <v>372</v>
      </c>
      <c r="B105" t="s">
        <v>395</v>
      </c>
      <c r="C105" t="s">
        <v>394</v>
      </c>
      <c r="D105">
        <v>17.334099999999999</v>
      </c>
      <c r="E105">
        <v>-87.787099999999995</v>
      </c>
      <c r="F105" t="s">
        <v>8</v>
      </c>
      <c r="G105" t="s">
        <v>379</v>
      </c>
      <c r="H105" t="s">
        <v>376</v>
      </c>
      <c r="I105" t="s">
        <v>377</v>
      </c>
      <c r="J105" t="s">
        <v>138</v>
      </c>
      <c r="K105" t="s">
        <v>387</v>
      </c>
      <c r="L105" t="s">
        <v>61</v>
      </c>
      <c r="M105" t="s">
        <v>60</v>
      </c>
      <c r="N105" t="s">
        <v>16</v>
      </c>
      <c r="O105" s="6">
        <v>0.23749999999999999</v>
      </c>
      <c r="P105" s="11">
        <v>948.15652225765996</v>
      </c>
      <c r="Q105" s="11">
        <v>91.408159863579996</v>
      </c>
      <c r="R105" s="6">
        <v>0.13416666666666999</v>
      </c>
      <c r="S105" s="11">
        <f t="shared" si="6"/>
        <v>2</v>
      </c>
      <c r="T105" s="11">
        <f t="shared" si="7"/>
        <v>1</v>
      </c>
      <c r="U105" s="11">
        <f t="shared" si="8"/>
        <v>1</v>
      </c>
      <c r="V105" s="11">
        <f t="shared" si="9"/>
        <v>3</v>
      </c>
      <c r="W105" s="16">
        <f t="shared" si="11"/>
        <v>1.75</v>
      </c>
      <c r="X105" s="11">
        <f t="shared" si="10"/>
        <v>1</v>
      </c>
    </row>
    <row r="106" spans="1:24" x14ac:dyDescent="0.25">
      <c r="A106">
        <v>373</v>
      </c>
      <c r="B106" t="s">
        <v>393</v>
      </c>
      <c r="C106" t="s">
        <v>391</v>
      </c>
      <c r="D106">
        <v>17.386600000000001</v>
      </c>
      <c r="E106">
        <v>-87.9358</v>
      </c>
      <c r="F106" t="s">
        <v>8</v>
      </c>
      <c r="G106" t="s">
        <v>379</v>
      </c>
      <c r="H106" t="s">
        <v>376</v>
      </c>
      <c r="I106" t="s">
        <v>377</v>
      </c>
      <c r="J106" t="s">
        <v>138</v>
      </c>
      <c r="K106" t="s">
        <v>387</v>
      </c>
      <c r="L106" t="s">
        <v>85</v>
      </c>
      <c r="M106" t="s">
        <v>60</v>
      </c>
      <c r="N106" t="s">
        <v>11</v>
      </c>
      <c r="O106" s="6">
        <v>3.3333333333333002E-3</v>
      </c>
      <c r="P106" s="11">
        <v>608.12951012786004</v>
      </c>
      <c r="Q106" s="11">
        <v>166.99180749044999</v>
      </c>
      <c r="R106" s="6">
        <v>0.22166666666667001</v>
      </c>
      <c r="S106" s="11">
        <f t="shared" si="6"/>
        <v>5</v>
      </c>
      <c r="T106" s="11">
        <f t="shared" si="7"/>
        <v>1</v>
      </c>
      <c r="U106" s="11">
        <f t="shared" si="8"/>
        <v>1</v>
      </c>
      <c r="V106" s="11">
        <f t="shared" si="9"/>
        <v>4</v>
      </c>
      <c r="W106" s="16">
        <f t="shared" si="11"/>
        <v>2.75</v>
      </c>
      <c r="X106" s="11">
        <f t="shared" si="10"/>
        <v>3</v>
      </c>
    </row>
    <row r="107" spans="1:24" x14ac:dyDescent="0.25">
      <c r="A107">
        <v>374</v>
      </c>
      <c r="B107" t="s">
        <v>392</v>
      </c>
      <c r="C107" t="s">
        <v>391</v>
      </c>
      <c r="D107">
        <v>17.383600000000001</v>
      </c>
      <c r="E107">
        <v>-87.938199999999995</v>
      </c>
      <c r="F107" t="s">
        <v>8</v>
      </c>
      <c r="G107" t="s">
        <v>379</v>
      </c>
      <c r="H107" t="s">
        <v>376</v>
      </c>
      <c r="I107" t="s">
        <v>377</v>
      </c>
      <c r="J107" t="s">
        <v>138</v>
      </c>
      <c r="K107" t="s">
        <v>387</v>
      </c>
      <c r="L107" t="s">
        <v>61</v>
      </c>
      <c r="M107" t="s">
        <v>60</v>
      </c>
      <c r="N107" t="s">
        <v>11</v>
      </c>
      <c r="O107" s="6">
        <v>1.4999999999999999E-2</v>
      </c>
      <c r="P107" s="11">
        <v>638.30498159755996</v>
      </c>
      <c r="Q107" s="11">
        <v>427.37807444949999</v>
      </c>
      <c r="R107" s="6">
        <v>0.10166666666667</v>
      </c>
      <c r="S107" s="11">
        <f t="shared" si="6"/>
        <v>4</v>
      </c>
      <c r="T107" s="11">
        <f t="shared" si="7"/>
        <v>1</v>
      </c>
      <c r="U107" s="11">
        <f t="shared" si="8"/>
        <v>2</v>
      </c>
      <c r="V107" s="11">
        <f t="shared" si="9"/>
        <v>3</v>
      </c>
      <c r="W107" s="16">
        <f t="shared" si="11"/>
        <v>2.5</v>
      </c>
      <c r="X107" s="11">
        <f t="shared" si="10"/>
        <v>2</v>
      </c>
    </row>
    <row r="108" spans="1:24" x14ac:dyDescent="0.25">
      <c r="A108">
        <v>375</v>
      </c>
      <c r="B108" t="s">
        <v>390</v>
      </c>
      <c r="C108" t="s">
        <v>388</v>
      </c>
      <c r="D108">
        <v>17.546500000000002</v>
      </c>
      <c r="E108">
        <v>-87.822800000000001</v>
      </c>
      <c r="F108" t="s">
        <v>8</v>
      </c>
      <c r="G108" t="s">
        <v>379</v>
      </c>
      <c r="H108" t="s">
        <v>376</v>
      </c>
      <c r="I108" t="s">
        <v>377</v>
      </c>
      <c r="J108" t="s">
        <v>138</v>
      </c>
      <c r="K108" t="s">
        <v>387</v>
      </c>
      <c r="L108" t="s">
        <v>61</v>
      </c>
      <c r="M108" t="s">
        <v>60</v>
      </c>
      <c r="N108" t="s">
        <v>16</v>
      </c>
      <c r="O108" s="6">
        <v>0.13</v>
      </c>
      <c r="P108" s="11">
        <v>2643.6193908617001</v>
      </c>
      <c r="Q108" s="11">
        <v>2825.2932914318999</v>
      </c>
      <c r="R108" s="6">
        <v>0.19666666666666999</v>
      </c>
      <c r="S108" s="11">
        <f t="shared" si="6"/>
        <v>2</v>
      </c>
      <c r="T108" s="11">
        <f t="shared" si="7"/>
        <v>3</v>
      </c>
      <c r="U108" s="11">
        <f t="shared" si="8"/>
        <v>5</v>
      </c>
      <c r="V108" s="11">
        <f t="shared" si="9"/>
        <v>3</v>
      </c>
      <c r="W108" s="16">
        <f t="shared" si="11"/>
        <v>3.25</v>
      </c>
      <c r="X108" s="11">
        <f t="shared" si="10"/>
        <v>3</v>
      </c>
    </row>
    <row r="109" spans="1:24" x14ac:dyDescent="0.25">
      <c r="A109">
        <v>376</v>
      </c>
      <c r="B109" t="s">
        <v>389</v>
      </c>
      <c r="C109" t="s">
        <v>388</v>
      </c>
      <c r="D109">
        <v>17.546700000000001</v>
      </c>
      <c r="E109">
        <v>-87.821899999999999</v>
      </c>
      <c r="F109" t="s">
        <v>8</v>
      </c>
      <c r="G109" t="s">
        <v>379</v>
      </c>
      <c r="H109" t="s">
        <v>376</v>
      </c>
      <c r="I109" t="s">
        <v>377</v>
      </c>
      <c r="J109" t="s">
        <v>138</v>
      </c>
      <c r="K109" t="s">
        <v>387</v>
      </c>
      <c r="L109" t="s">
        <v>61</v>
      </c>
      <c r="M109" t="s">
        <v>60</v>
      </c>
      <c r="N109" t="s">
        <v>11</v>
      </c>
      <c r="O109" s="6">
        <v>1.6666666666667E-3</v>
      </c>
      <c r="P109" s="11">
        <v>1693.3055331122</v>
      </c>
      <c r="Q109" s="11">
        <v>56.816343842891001</v>
      </c>
      <c r="R109" s="6">
        <v>0.38833333333332998</v>
      </c>
      <c r="S109" s="11">
        <f t="shared" si="6"/>
        <v>5</v>
      </c>
      <c r="T109" s="11">
        <f t="shared" si="7"/>
        <v>2</v>
      </c>
      <c r="U109" s="11">
        <f t="shared" si="8"/>
        <v>1</v>
      </c>
      <c r="V109" s="11">
        <f t="shared" si="9"/>
        <v>4</v>
      </c>
      <c r="W109" s="16">
        <f t="shared" si="11"/>
        <v>3</v>
      </c>
      <c r="X109" s="11">
        <f t="shared" si="10"/>
        <v>3</v>
      </c>
    </row>
    <row r="110" spans="1:24" x14ac:dyDescent="0.25">
      <c r="A110">
        <v>456</v>
      </c>
      <c r="B110" t="s">
        <v>386</v>
      </c>
      <c r="C110" t="s">
        <v>386</v>
      </c>
      <c r="D110">
        <v>17.258700000000001</v>
      </c>
      <c r="E110">
        <v>-87.959299999999999</v>
      </c>
      <c r="F110" t="s">
        <v>8</v>
      </c>
      <c r="G110" t="s">
        <v>379</v>
      </c>
      <c r="H110" t="s">
        <v>376</v>
      </c>
      <c r="I110" t="s">
        <v>377</v>
      </c>
      <c r="J110" t="s">
        <v>138</v>
      </c>
      <c r="K110" t="s">
        <v>30</v>
      </c>
      <c r="L110" t="s">
        <v>61</v>
      </c>
      <c r="M110" t="s">
        <v>60</v>
      </c>
      <c r="N110" t="s">
        <v>16</v>
      </c>
      <c r="O110" s="6">
        <v>0</v>
      </c>
      <c r="P110" s="11">
        <v>570.54867103470997</v>
      </c>
      <c r="Q110" s="11">
        <v>10.498217691154</v>
      </c>
      <c r="R110" s="6">
        <v>6.8333333333332996E-2</v>
      </c>
      <c r="S110" s="11">
        <f t="shared" si="6"/>
        <v>5</v>
      </c>
      <c r="T110" s="11">
        <f t="shared" si="7"/>
        <v>1</v>
      </c>
      <c r="U110" s="11">
        <f t="shared" si="8"/>
        <v>1</v>
      </c>
      <c r="V110" s="11">
        <f t="shared" si="9"/>
        <v>2</v>
      </c>
      <c r="W110" s="16">
        <f t="shared" si="11"/>
        <v>2.25</v>
      </c>
      <c r="X110" s="11">
        <f t="shared" si="10"/>
        <v>2</v>
      </c>
    </row>
    <row r="111" spans="1:24" x14ac:dyDescent="0.25">
      <c r="A111">
        <v>457</v>
      </c>
      <c r="B111" t="s">
        <v>385</v>
      </c>
      <c r="C111" t="s">
        <v>385</v>
      </c>
      <c r="D111">
        <v>17.157</v>
      </c>
      <c r="E111">
        <v>-87.907899999999998</v>
      </c>
      <c r="F111" t="s">
        <v>8</v>
      </c>
      <c r="G111" t="s">
        <v>379</v>
      </c>
      <c r="H111" t="s">
        <v>376</v>
      </c>
      <c r="I111" t="s">
        <v>377</v>
      </c>
      <c r="J111" t="s">
        <v>138</v>
      </c>
      <c r="K111" t="s">
        <v>46</v>
      </c>
      <c r="L111" t="s">
        <v>61</v>
      </c>
      <c r="M111" t="s">
        <v>60</v>
      </c>
      <c r="N111" t="s">
        <v>2</v>
      </c>
      <c r="O111" s="6">
        <v>0.23583333333333001</v>
      </c>
      <c r="P111" s="11">
        <v>972.75283500674004</v>
      </c>
      <c r="Q111" s="11">
        <v>2500.5597288679</v>
      </c>
      <c r="R111" s="6">
        <v>0.20666666666667</v>
      </c>
      <c r="S111" s="11">
        <f t="shared" si="6"/>
        <v>2</v>
      </c>
      <c r="T111" s="11">
        <f t="shared" si="7"/>
        <v>1</v>
      </c>
      <c r="U111" s="11">
        <f t="shared" si="8"/>
        <v>5</v>
      </c>
      <c r="V111" s="11">
        <f t="shared" si="9"/>
        <v>4</v>
      </c>
      <c r="W111" s="16">
        <f t="shared" si="11"/>
        <v>3</v>
      </c>
      <c r="X111" s="11">
        <f t="shared" si="10"/>
        <v>3</v>
      </c>
    </row>
    <row r="112" spans="1:24" x14ac:dyDescent="0.25">
      <c r="A112">
        <v>458</v>
      </c>
      <c r="B112">
        <v>1206</v>
      </c>
      <c r="C112" t="s">
        <v>384</v>
      </c>
      <c r="D112">
        <v>17.248000000000001</v>
      </c>
      <c r="E112">
        <v>-87.833399999999997</v>
      </c>
      <c r="F112" t="s">
        <v>8</v>
      </c>
      <c r="G112" t="s">
        <v>379</v>
      </c>
      <c r="H112" t="s">
        <v>376</v>
      </c>
      <c r="I112" t="s">
        <v>377</v>
      </c>
      <c r="J112" t="s">
        <v>138</v>
      </c>
      <c r="K112" t="s">
        <v>5</v>
      </c>
      <c r="L112" t="s">
        <v>61</v>
      </c>
      <c r="M112" t="s">
        <v>60</v>
      </c>
      <c r="N112" t="s">
        <v>16</v>
      </c>
      <c r="O112" s="6">
        <v>0.16916666666666999</v>
      </c>
      <c r="P112" s="11">
        <v>1134.5812386601999</v>
      </c>
      <c r="Q112" s="11">
        <v>324.68579926288999</v>
      </c>
      <c r="R112" s="6">
        <v>0.13833333333333001</v>
      </c>
      <c r="S112" s="11">
        <f t="shared" si="6"/>
        <v>2</v>
      </c>
      <c r="T112" s="11">
        <f t="shared" si="7"/>
        <v>2</v>
      </c>
      <c r="U112" s="11">
        <f t="shared" si="8"/>
        <v>1</v>
      </c>
      <c r="V112" s="11">
        <f t="shared" si="9"/>
        <v>3</v>
      </c>
      <c r="W112" s="16">
        <f t="shared" si="11"/>
        <v>2</v>
      </c>
      <c r="X112" s="11">
        <f t="shared" si="10"/>
        <v>2</v>
      </c>
    </row>
    <row r="113" spans="1:24" x14ac:dyDescent="0.25">
      <c r="A113">
        <v>459</v>
      </c>
      <c r="B113">
        <v>1206</v>
      </c>
      <c r="C113" t="s">
        <v>383</v>
      </c>
      <c r="D113">
        <v>17.2486</v>
      </c>
      <c r="E113">
        <v>-87.833699999999993</v>
      </c>
      <c r="F113" t="s">
        <v>8</v>
      </c>
      <c r="G113" t="s">
        <v>379</v>
      </c>
      <c r="H113" t="s">
        <v>376</v>
      </c>
      <c r="I113" t="s">
        <v>377</v>
      </c>
      <c r="J113" t="s">
        <v>138</v>
      </c>
      <c r="K113" t="s">
        <v>5</v>
      </c>
      <c r="L113" t="s">
        <v>61</v>
      </c>
      <c r="M113" t="s">
        <v>60</v>
      </c>
      <c r="N113" t="s">
        <v>11</v>
      </c>
      <c r="O113" s="6">
        <v>0.13166666666667001</v>
      </c>
      <c r="P113" s="11">
        <v>1195.7302970543001</v>
      </c>
      <c r="Q113" s="11">
        <v>62.128540034849003</v>
      </c>
      <c r="R113" s="6">
        <v>0.19166666666667001</v>
      </c>
      <c r="S113" s="11">
        <f t="shared" si="6"/>
        <v>2</v>
      </c>
      <c r="T113" s="11">
        <f t="shared" si="7"/>
        <v>2</v>
      </c>
      <c r="U113" s="11">
        <f t="shared" si="8"/>
        <v>1</v>
      </c>
      <c r="V113" s="11">
        <f t="shared" si="9"/>
        <v>3</v>
      </c>
      <c r="W113" s="16">
        <f t="shared" si="11"/>
        <v>2</v>
      </c>
      <c r="X113" s="11">
        <f t="shared" si="10"/>
        <v>2</v>
      </c>
    </row>
    <row r="114" spans="1:24" x14ac:dyDescent="0.25">
      <c r="A114">
        <v>460</v>
      </c>
      <c r="C114" t="s">
        <v>382</v>
      </c>
      <c r="D114">
        <v>17.334399999999999</v>
      </c>
      <c r="E114">
        <v>-87.787700000000001</v>
      </c>
      <c r="F114" t="s">
        <v>8</v>
      </c>
      <c r="G114" t="s">
        <v>379</v>
      </c>
      <c r="H114" t="s">
        <v>376</v>
      </c>
      <c r="I114" t="s">
        <v>377</v>
      </c>
      <c r="J114" t="s">
        <v>138</v>
      </c>
      <c r="K114" t="s">
        <v>46</v>
      </c>
      <c r="L114" t="s">
        <v>61</v>
      </c>
      <c r="M114" t="s">
        <v>60</v>
      </c>
      <c r="N114" t="s">
        <v>11</v>
      </c>
      <c r="O114" s="6">
        <v>0.1125</v>
      </c>
      <c r="P114" s="11">
        <v>1396.7988162331001</v>
      </c>
      <c r="Q114" s="11">
        <v>730.13552591009</v>
      </c>
      <c r="R114" s="6">
        <v>0.18333333333332999</v>
      </c>
      <c r="S114" s="11">
        <f t="shared" si="6"/>
        <v>3</v>
      </c>
      <c r="T114" s="11">
        <f t="shared" si="7"/>
        <v>2</v>
      </c>
      <c r="U114" s="11">
        <f t="shared" si="8"/>
        <v>2</v>
      </c>
      <c r="V114" s="11">
        <f t="shared" si="9"/>
        <v>3</v>
      </c>
      <c r="W114" s="16">
        <f t="shared" si="11"/>
        <v>2.5</v>
      </c>
      <c r="X114" s="11">
        <f t="shared" si="10"/>
        <v>2</v>
      </c>
    </row>
    <row r="115" spans="1:24" x14ac:dyDescent="0.25">
      <c r="A115">
        <v>461</v>
      </c>
      <c r="C115" t="s">
        <v>381</v>
      </c>
      <c r="D115">
        <v>17.157</v>
      </c>
      <c r="E115">
        <v>-87.909199999999998</v>
      </c>
      <c r="F115" t="s">
        <v>8</v>
      </c>
      <c r="G115" t="s">
        <v>379</v>
      </c>
      <c r="H115" t="s">
        <v>376</v>
      </c>
      <c r="I115" t="s">
        <v>377</v>
      </c>
      <c r="J115" t="s">
        <v>138</v>
      </c>
      <c r="K115" t="s">
        <v>46</v>
      </c>
      <c r="L115" t="s">
        <v>61</v>
      </c>
      <c r="M115" t="s">
        <v>60</v>
      </c>
      <c r="N115" t="s">
        <v>11</v>
      </c>
      <c r="O115" s="6">
        <v>4.1666666666666997E-2</v>
      </c>
      <c r="P115" s="11">
        <v>821.20545219146004</v>
      </c>
      <c r="Q115" s="11">
        <v>1504.6523993103001</v>
      </c>
      <c r="R115" s="6">
        <v>0.20499999999999999</v>
      </c>
      <c r="S115" s="11">
        <f t="shared" si="6"/>
        <v>4</v>
      </c>
      <c r="T115" s="11">
        <f t="shared" si="7"/>
        <v>1</v>
      </c>
      <c r="U115" s="11">
        <f t="shared" si="8"/>
        <v>4</v>
      </c>
      <c r="V115" s="11">
        <f t="shared" si="9"/>
        <v>4</v>
      </c>
      <c r="W115" s="16">
        <f t="shared" si="11"/>
        <v>3.25</v>
      </c>
      <c r="X115" s="11">
        <f t="shared" si="10"/>
        <v>3</v>
      </c>
    </row>
    <row r="116" spans="1:24" x14ac:dyDescent="0.25">
      <c r="A116">
        <v>462</v>
      </c>
      <c r="C116" t="s">
        <v>380</v>
      </c>
      <c r="D116">
        <v>17.510100000000001</v>
      </c>
      <c r="E116">
        <v>-87.749899999999997</v>
      </c>
      <c r="F116" t="s">
        <v>8</v>
      </c>
      <c r="G116" t="s">
        <v>379</v>
      </c>
      <c r="H116" t="s">
        <v>376</v>
      </c>
      <c r="I116" t="s">
        <v>377</v>
      </c>
      <c r="J116" t="s">
        <v>138</v>
      </c>
      <c r="K116" t="s">
        <v>46</v>
      </c>
      <c r="L116" t="s">
        <v>61</v>
      </c>
      <c r="M116" t="s">
        <v>60</v>
      </c>
      <c r="N116" t="s">
        <v>378</v>
      </c>
      <c r="O116" s="6">
        <v>9.1666666666666993E-2</v>
      </c>
      <c r="P116" s="11">
        <v>4426.1304117690997</v>
      </c>
      <c r="Q116" s="11">
        <v>968.73904091582995</v>
      </c>
      <c r="R116" s="6">
        <v>0.15833333333333</v>
      </c>
      <c r="S116" s="11">
        <f t="shared" si="6"/>
        <v>3</v>
      </c>
      <c r="T116" s="11">
        <f t="shared" si="7"/>
        <v>5</v>
      </c>
      <c r="U116" s="11">
        <f t="shared" si="8"/>
        <v>3</v>
      </c>
      <c r="V116" s="11">
        <f t="shared" si="9"/>
        <v>3</v>
      </c>
      <c r="W116" s="16">
        <f t="shared" si="11"/>
        <v>3.5</v>
      </c>
      <c r="X116" s="11">
        <f t="shared" si="10"/>
        <v>4</v>
      </c>
    </row>
    <row r="117" spans="1:24" x14ac:dyDescent="0.25">
      <c r="A117" s="2"/>
      <c r="B117" s="2"/>
      <c r="C117" s="2"/>
      <c r="D117" s="2"/>
      <c r="E117" s="2"/>
      <c r="F117" s="2"/>
      <c r="G117" s="2"/>
      <c r="H117" s="2" t="s">
        <v>376</v>
      </c>
      <c r="I117" s="2" t="s">
        <v>377</v>
      </c>
      <c r="J117" s="2"/>
      <c r="K117" s="2"/>
      <c r="L117" s="2"/>
      <c r="M117" s="2"/>
      <c r="N117" s="2"/>
      <c r="O117" s="7">
        <f>AVERAGE(O100:O116)</f>
        <v>0.10284313725490236</v>
      </c>
      <c r="P117" s="12">
        <f>AVERAGE(P100:P116)</f>
        <v>1947.8794038607098</v>
      </c>
      <c r="Q117" s="12">
        <f>AVERAGE(Q100:Q116)</f>
        <v>946.16587276045448</v>
      </c>
      <c r="R117" s="7">
        <f>AVERAGE(R100:R116)</f>
        <v>0.17132352941176568</v>
      </c>
      <c r="S117" s="12">
        <f t="shared" si="6"/>
        <v>3</v>
      </c>
      <c r="T117" s="12">
        <f t="shared" si="7"/>
        <v>3</v>
      </c>
      <c r="U117" s="12">
        <f t="shared" si="8"/>
        <v>3</v>
      </c>
      <c r="V117" s="12">
        <f t="shared" si="9"/>
        <v>3</v>
      </c>
      <c r="W117" s="31">
        <f t="shared" si="11"/>
        <v>3</v>
      </c>
      <c r="X117" s="12">
        <f t="shared" si="10"/>
        <v>3</v>
      </c>
    </row>
    <row r="118" spans="1:24" x14ac:dyDescent="0.25">
      <c r="A118" s="3"/>
      <c r="B118" s="3"/>
      <c r="C118" s="3"/>
      <c r="D118" s="3"/>
      <c r="E118" s="3"/>
      <c r="F118" s="3"/>
      <c r="G118" s="3"/>
      <c r="H118" s="3" t="s">
        <v>376</v>
      </c>
      <c r="I118" s="3"/>
      <c r="J118" s="3"/>
      <c r="K118" s="3"/>
      <c r="L118" s="3"/>
      <c r="M118" s="3"/>
      <c r="N118" s="3"/>
      <c r="O118" s="8">
        <f>AVERAGE(O2:O30,O32:O40,O42:O65,O67:O79,O81:O98,O100:O116)</f>
        <v>0.1747605519480521</v>
      </c>
      <c r="P118" s="13">
        <f>AVERAGE(P2:P30,P32:P40,P42:P65,P67:P79,P81:P98,P100:P116)</f>
        <v>2527.8260709358829</v>
      </c>
      <c r="Q118" s="13">
        <f>AVERAGE(Q2:Q30,Q32:Q40,Q42:Q65,Q67:Q79,Q81:Q98,Q100:Q116)</f>
        <v>791.12915063154617</v>
      </c>
      <c r="R118" s="8">
        <f>AVERAGE(R2:R30,R32:R40,R42:R65,R67:R79,R81:R98,R100:R116)</f>
        <v>0.1501352813852817</v>
      </c>
      <c r="S118" s="13">
        <f t="shared" si="6"/>
        <v>2</v>
      </c>
      <c r="T118" s="13">
        <f t="shared" si="7"/>
        <v>3</v>
      </c>
      <c r="U118" s="13">
        <f t="shared" si="8"/>
        <v>2</v>
      </c>
      <c r="V118" s="13">
        <f t="shared" si="9"/>
        <v>3</v>
      </c>
      <c r="W118" s="32">
        <f t="shared" si="11"/>
        <v>2.5</v>
      </c>
      <c r="X118" s="13">
        <f t="shared" si="10"/>
        <v>2</v>
      </c>
    </row>
    <row r="119" spans="1:24" x14ac:dyDescent="0.25">
      <c r="A119">
        <v>211</v>
      </c>
      <c r="B119" t="s">
        <v>375</v>
      </c>
      <c r="C119" t="s">
        <v>374</v>
      </c>
      <c r="D119">
        <v>15.951700000000001</v>
      </c>
      <c r="E119">
        <v>-88.289199999999994</v>
      </c>
      <c r="F119" t="s">
        <v>8</v>
      </c>
      <c r="G119" t="s">
        <v>172</v>
      </c>
      <c r="H119" t="s">
        <v>172</v>
      </c>
      <c r="I119" t="s">
        <v>172</v>
      </c>
      <c r="J119" t="s">
        <v>41</v>
      </c>
      <c r="K119" t="s">
        <v>40</v>
      </c>
      <c r="L119" t="s">
        <v>61</v>
      </c>
      <c r="M119" t="s">
        <v>3</v>
      </c>
      <c r="N119" t="s">
        <v>2</v>
      </c>
      <c r="O119" s="6">
        <v>0.20499999999999999</v>
      </c>
      <c r="P119" s="11">
        <v>1982.9564137320999</v>
      </c>
      <c r="Q119" s="11">
        <v>157.17501977481999</v>
      </c>
      <c r="R119" s="6">
        <v>0.34666666666667001</v>
      </c>
      <c r="S119" s="11">
        <f t="shared" si="6"/>
        <v>2</v>
      </c>
      <c r="T119" s="11">
        <f t="shared" si="7"/>
        <v>3</v>
      </c>
      <c r="U119" s="11">
        <f t="shared" si="8"/>
        <v>1</v>
      </c>
      <c r="V119" s="11">
        <f t="shared" si="9"/>
        <v>4</v>
      </c>
      <c r="W119" s="16">
        <f t="shared" si="11"/>
        <v>2.5</v>
      </c>
      <c r="X119" s="11">
        <f t="shared" si="10"/>
        <v>2</v>
      </c>
    </row>
    <row r="120" spans="1:24" x14ac:dyDescent="0.25">
      <c r="A120">
        <v>212</v>
      </c>
      <c r="B120" t="s">
        <v>373</v>
      </c>
      <c r="C120" t="s">
        <v>372</v>
      </c>
      <c r="D120">
        <v>15.9476</v>
      </c>
      <c r="E120">
        <v>-88.278800000000004</v>
      </c>
      <c r="F120" t="s">
        <v>8</v>
      </c>
      <c r="G120" t="s">
        <v>172</v>
      </c>
      <c r="H120" t="s">
        <v>172</v>
      </c>
      <c r="I120" t="s">
        <v>172</v>
      </c>
      <c r="J120" t="s">
        <v>41</v>
      </c>
      <c r="K120" t="s">
        <v>40</v>
      </c>
      <c r="L120" t="s">
        <v>61</v>
      </c>
      <c r="M120" t="s">
        <v>3</v>
      </c>
      <c r="N120" t="s">
        <v>16</v>
      </c>
      <c r="O120" s="6">
        <v>0.28333333333333</v>
      </c>
      <c r="P120" s="11">
        <v>3603.9662592067002</v>
      </c>
      <c r="Q120" s="11">
        <v>85.103792236581995</v>
      </c>
      <c r="R120" s="6">
        <v>0.35666666666667002</v>
      </c>
      <c r="S120" s="11">
        <f t="shared" si="6"/>
        <v>1</v>
      </c>
      <c r="T120" s="11">
        <f t="shared" si="7"/>
        <v>5</v>
      </c>
      <c r="U120" s="11">
        <f t="shared" si="8"/>
        <v>1</v>
      </c>
      <c r="V120" s="11">
        <f t="shared" si="9"/>
        <v>4</v>
      </c>
      <c r="W120" s="16">
        <f t="shared" si="11"/>
        <v>2.75</v>
      </c>
      <c r="X120" s="11">
        <f t="shared" si="10"/>
        <v>3</v>
      </c>
    </row>
    <row r="121" spans="1:24" x14ac:dyDescent="0.25">
      <c r="A121">
        <v>213</v>
      </c>
      <c r="B121" t="s">
        <v>371</v>
      </c>
      <c r="C121" t="s">
        <v>370</v>
      </c>
      <c r="D121">
        <v>15.8529</v>
      </c>
      <c r="E121">
        <v>-88.299000000000007</v>
      </c>
      <c r="F121" t="s">
        <v>8</v>
      </c>
      <c r="G121" t="s">
        <v>172</v>
      </c>
      <c r="H121" t="s">
        <v>172</v>
      </c>
      <c r="I121" t="s">
        <v>172</v>
      </c>
      <c r="J121" t="s">
        <v>41</v>
      </c>
      <c r="K121" t="s">
        <v>40</v>
      </c>
      <c r="L121" t="s">
        <v>54</v>
      </c>
      <c r="M121" t="s">
        <v>3</v>
      </c>
      <c r="N121" t="s">
        <v>16</v>
      </c>
      <c r="O121" s="6">
        <v>0.30499999999999999</v>
      </c>
      <c r="P121" s="11">
        <v>1809.4035106309</v>
      </c>
      <c r="Q121" s="11">
        <v>174.76280323309001</v>
      </c>
      <c r="R121" s="6">
        <v>0.24333333333332999</v>
      </c>
      <c r="S121" s="11">
        <f t="shared" si="6"/>
        <v>1</v>
      </c>
      <c r="T121" s="11">
        <f t="shared" si="7"/>
        <v>2</v>
      </c>
      <c r="U121" s="11">
        <f t="shared" si="8"/>
        <v>1</v>
      </c>
      <c r="V121" s="11">
        <f t="shared" si="9"/>
        <v>4</v>
      </c>
      <c r="W121" s="16">
        <f t="shared" si="11"/>
        <v>2</v>
      </c>
      <c r="X121" s="11">
        <f t="shared" si="10"/>
        <v>2</v>
      </c>
    </row>
    <row r="122" spans="1:24" x14ac:dyDescent="0.25">
      <c r="A122">
        <v>214</v>
      </c>
      <c r="B122" t="s">
        <v>369</v>
      </c>
      <c r="C122" t="s">
        <v>368</v>
      </c>
      <c r="D122">
        <v>15.8468</v>
      </c>
      <c r="E122">
        <v>-88.291600000000003</v>
      </c>
      <c r="F122" t="s">
        <v>8</v>
      </c>
      <c r="G122" t="s">
        <v>172</v>
      </c>
      <c r="H122" t="s">
        <v>172</v>
      </c>
      <c r="I122" t="s">
        <v>172</v>
      </c>
      <c r="J122" t="s">
        <v>41</v>
      </c>
      <c r="K122" t="s">
        <v>40</v>
      </c>
      <c r="L122" t="s">
        <v>61</v>
      </c>
      <c r="M122" t="s">
        <v>3</v>
      </c>
      <c r="N122" t="s">
        <v>16</v>
      </c>
      <c r="O122" s="6">
        <v>0.19333333333333</v>
      </c>
      <c r="P122" s="11">
        <v>1628.1188099239</v>
      </c>
      <c r="Q122" s="11">
        <v>227.41265690159</v>
      </c>
      <c r="R122" s="6">
        <v>0.20333333333333001</v>
      </c>
      <c r="S122" s="11">
        <f t="shared" si="6"/>
        <v>2</v>
      </c>
      <c r="T122" s="11">
        <f t="shared" si="7"/>
        <v>2</v>
      </c>
      <c r="U122" s="11">
        <f t="shared" si="8"/>
        <v>1</v>
      </c>
      <c r="V122" s="11">
        <f t="shared" si="9"/>
        <v>4</v>
      </c>
      <c r="W122" s="16">
        <f t="shared" si="11"/>
        <v>2.25</v>
      </c>
      <c r="X122" s="11">
        <f t="shared" si="10"/>
        <v>2</v>
      </c>
    </row>
    <row r="123" spans="1:24" x14ac:dyDescent="0.25">
      <c r="A123">
        <v>215</v>
      </c>
      <c r="B123" t="s">
        <v>367</v>
      </c>
      <c r="C123" t="s">
        <v>366</v>
      </c>
      <c r="D123">
        <v>15.957800000000001</v>
      </c>
      <c r="E123">
        <v>-88.543599999999998</v>
      </c>
      <c r="F123" t="s">
        <v>8</v>
      </c>
      <c r="G123" t="s">
        <v>172</v>
      </c>
      <c r="H123" t="s">
        <v>172</v>
      </c>
      <c r="I123" t="s">
        <v>172</v>
      </c>
      <c r="J123" t="s">
        <v>41</v>
      </c>
      <c r="K123" t="s">
        <v>40</v>
      </c>
      <c r="L123" t="s">
        <v>45</v>
      </c>
      <c r="M123" t="s">
        <v>38</v>
      </c>
      <c r="N123" t="s">
        <v>11</v>
      </c>
      <c r="O123" s="6">
        <v>4.6666666666667002E-2</v>
      </c>
      <c r="P123" s="11">
        <v>524.20081223392003</v>
      </c>
      <c r="Q123" s="11">
        <v>281.57599157480001</v>
      </c>
      <c r="R123" s="6">
        <v>0.29166666666667002</v>
      </c>
      <c r="S123" s="11">
        <f t="shared" si="6"/>
        <v>4</v>
      </c>
      <c r="T123" s="11">
        <f t="shared" si="7"/>
        <v>1</v>
      </c>
      <c r="U123" s="11">
        <f t="shared" si="8"/>
        <v>1</v>
      </c>
      <c r="V123" s="11">
        <f t="shared" si="9"/>
        <v>4</v>
      </c>
      <c r="W123" s="16">
        <f t="shared" si="11"/>
        <v>2.5</v>
      </c>
      <c r="X123" s="11">
        <f t="shared" si="10"/>
        <v>2</v>
      </c>
    </row>
    <row r="124" spans="1:24" x14ac:dyDescent="0.25">
      <c r="A124">
        <v>216</v>
      </c>
      <c r="B124" t="s">
        <v>365</v>
      </c>
      <c r="C124" t="s">
        <v>364</v>
      </c>
      <c r="D124">
        <v>15.9664</v>
      </c>
      <c r="E124">
        <v>-88.555499999999995</v>
      </c>
      <c r="F124" t="s">
        <v>8</v>
      </c>
      <c r="G124" t="s">
        <v>172</v>
      </c>
      <c r="H124" t="s">
        <v>172</v>
      </c>
      <c r="I124" t="s">
        <v>172</v>
      </c>
      <c r="J124" t="s">
        <v>41</v>
      </c>
      <c r="K124" t="s">
        <v>40</v>
      </c>
      <c r="L124" t="s">
        <v>45</v>
      </c>
      <c r="M124" t="s">
        <v>38</v>
      </c>
      <c r="N124" t="s">
        <v>11</v>
      </c>
      <c r="O124" s="6">
        <v>8.5000000000000006E-2</v>
      </c>
      <c r="P124" s="11">
        <v>378.32774961777</v>
      </c>
      <c r="Q124" s="11">
        <v>60.054744743686001</v>
      </c>
      <c r="R124" s="6">
        <v>0.22166666666667001</v>
      </c>
      <c r="S124" s="11">
        <f t="shared" si="6"/>
        <v>3</v>
      </c>
      <c r="T124" s="11">
        <f t="shared" si="7"/>
        <v>1</v>
      </c>
      <c r="U124" s="11">
        <f t="shared" si="8"/>
        <v>1</v>
      </c>
      <c r="V124" s="11">
        <f t="shared" si="9"/>
        <v>4</v>
      </c>
      <c r="W124" s="16">
        <f t="shared" si="11"/>
        <v>2.25</v>
      </c>
      <c r="X124" s="11">
        <f t="shared" si="10"/>
        <v>2</v>
      </c>
    </row>
    <row r="125" spans="1:24" x14ac:dyDescent="0.25">
      <c r="A125">
        <v>217</v>
      </c>
      <c r="B125" t="s">
        <v>363</v>
      </c>
      <c r="C125" t="s">
        <v>362</v>
      </c>
      <c r="D125">
        <v>15.964600000000001</v>
      </c>
      <c r="E125">
        <v>-88.545699999999997</v>
      </c>
      <c r="F125" t="s">
        <v>8</v>
      </c>
      <c r="G125" t="s">
        <v>172</v>
      </c>
      <c r="H125" t="s">
        <v>172</v>
      </c>
      <c r="I125" t="s">
        <v>172</v>
      </c>
      <c r="J125" t="s">
        <v>41</v>
      </c>
      <c r="K125" t="s">
        <v>40</v>
      </c>
      <c r="L125" t="s">
        <v>45</v>
      </c>
      <c r="M125" t="s">
        <v>38</v>
      </c>
      <c r="N125" t="s">
        <v>11</v>
      </c>
      <c r="O125" s="6">
        <v>3.0833333333333001E-2</v>
      </c>
      <c r="P125" s="11">
        <v>438.41436550906002</v>
      </c>
      <c r="Q125" s="11">
        <v>88.555279923662994</v>
      </c>
      <c r="R125" s="6">
        <v>0.10166666666667</v>
      </c>
      <c r="S125" s="11">
        <f t="shared" si="6"/>
        <v>4</v>
      </c>
      <c r="T125" s="11">
        <f t="shared" si="7"/>
        <v>1</v>
      </c>
      <c r="U125" s="11">
        <f t="shared" si="8"/>
        <v>1</v>
      </c>
      <c r="V125" s="11">
        <f t="shared" si="9"/>
        <v>3</v>
      </c>
      <c r="W125" s="16">
        <f t="shared" si="11"/>
        <v>2.25</v>
      </c>
      <c r="X125" s="11">
        <f t="shared" si="10"/>
        <v>2</v>
      </c>
    </row>
    <row r="126" spans="1:24" x14ac:dyDescent="0.25">
      <c r="A126" s="2"/>
      <c r="B126" s="2"/>
      <c r="C126" s="2"/>
      <c r="D126" s="2"/>
      <c r="E126" s="2"/>
      <c r="F126" s="2"/>
      <c r="G126" s="2"/>
      <c r="H126" s="2" t="s">
        <v>172</v>
      </c>
      <c r="I126" s="2" t="s">
        <v>172</v>
      </c>
      <c r="J126" s="2"/>
      <c r="K126" s="2"/>
      <c r="L126" s="2"/>
      <c r="M126" s="2"/>
      <c r="N126" s="2"/>
      <c r="O126" s="7">
        <f>AVERAGE(O119:O125)</f>
        <v>0.16416666666666571</v>
      </c>
      <c r="P126" s="12">
        <f>AVERAGE(P119:P125)</f>
        <v>1480.7697029791927</v>
      </c>
      <c r="Q126" s="12">
        <f>AVERAGE(Q119:Q125)</f>
        <v>153.52004119831872</v>
      </c>
      <c r="R126" s="7">
        <f>AVERAGE(R119:R125)</f>
        <v>0.25214285714285856</v>
      </c>
      <c r="S126" s="12">
        <f t="shared" si="6"/>
        <v>2</v>
      </c>
      <c r="T126" s="12">
        <f t="shared" si="7"/>
        <v>2</v>
      </c>
      <c r="U126" s="12">
        <f t="shared" si="8"/>
        <v>1</v>
      </c>
      <c r="V126" s="12">
        <f t="shared" si="9"/>
        <v>4</v>
      </c>
      <c r="W126" s="31">
        <f t="shared" si="11"/>
        <v>2.25</v>
      </c>
      <c r="X126" s="12">
        <f t="shared" si="10"/>
        <v>2</v>
      </c>
    </row>
    <row r="127" spans="1:24" x14ac:dyDescent="0.25">
      <c r="A127" s="3"/>
      <c r="B127" s="3"/>
      <c r="C127" s="3"/>
      <c r="D127" s="3"/>
      <c r="E127" s="3"/>
      <c r="F127" s="3"/>
      <c r="G127" s="3"/>
      <c r="H127" s="3" t="s">
        <v>172</v>
      </c>
      <c r="I127" s="3"/>
      <c r="J127" s="3"/>
      <c r="K127" s="3"/>
      <c r="L127" s="3"/>
      <c r="M127" s="3"/>
      <c r="N127" s="3"/>
      <c r="O127" s="8">
        <f>AVERAGE(O119:O125)</f>
        <v>0.16416666666666571</v>
      </c>
      <c r="P127" s="13">
        <f>AVERAGE(P119:P125)</f>
        <v>1480.7697029791927</v>
      </c>
      <c r="Q127" s="13">
        <f>AVERAGE(Q119:Q125)</f>
        <v>153.52004119831872</v>
      </c>
      <c r="R127" s="8">
        <f>AVERAGE(R119:R125)</f>
        <v>0.25214285714285856</v>
      </c>
      <c r="S127" s="13">
        <f t="shared" si="6"/>
        <v>2</v>
      </c>
      <c r="T127" s="13">
        <f t="shared" si="7"/>
        <v>2</v>
      </c>
      <c r="U127" s="13">
        <f t="shared" si="8"/>
        <v>1</v>
      </c>
      <c r="V127" s="13">
        <f t="shared" si="9"/>
        <v>4</v>
      </c>
      <c r="W127" s="32">
        <f t="shared" si="11"/>
        <v>2.25</v>
      </c>
      <c r="X127" s="13">
        <f t="shared" si="10"/>
        <v>2</v>
      </c>
    </row>
    <row r="128" spans="1:24" x14ac:dyDescent="0.25">
      <c r="A128">
        <v>261</v>
      </c>
      <c r="B128" t="s">
        <v>361</v>
      </c>
      <c r="C128" t="s">
        <v>360</v>
      </c>
      <c r="D128">
        <v>15.954000000000001</v>
      </c>
      <c r="E128">
        <v>-86.519300000000001</v>
      </c>
      <c r="F128" t="s">
        <v>8</v>
      </c>
      <c r="G128" t="s">
        <v>211</v>
      </c>
      <c r="H128" t="s">
        <v>150</v>
      </c>
      <c r="I128" t="s">
        <v>335</v>
      </c>
      <c r="J128" t="s">
        <v>55</v>
      </c>
      <c r="K128" t="s">
        <v>46</v>
      </c>
      <c r="L128" t="s">
        <v>54</v>
      </c>
      <c r="M128" t="s">
        <v>84</v>
      </c>
      <c r="N128" t="s">
        <v>16</v>
      </c>
      <c r="O128" s="6">
        <v>8.5000000000000006E-2</v>
      </c>
      <c r="P128" s="11">
        <v>6503.1407748291003</v>
      </c>
      <c r="Q128" s="11">
        <v>0</v>
      </c>
      <c r="R128" s="6">
        <v>0.24916666666667001</v>
      </c>
      <c r="S128" s="11">
        <f t="shared" si="6"/>
        <v>3</v>
      </c>
      <c r="T128" s="11">
        <f t="shared" si="7"/>
        <v>5</v>
      </c>
      <c r="U128" s="11">
        <f t="shared" si="8"/>
        <v>1</v>
      </c>
      <c r="V128" s="11">
        <f t="shared" si="9"/>
        <v>4</v>
      </c>
      <c r="W128" s="16">
        <f t="shared" si="11"/>
        <v>3.25</v>
      </c>
      <c r="X128" s="11">
        <f t="shared" si="10"/>
        <v>3</v>
      </c>
    </row>
    <row r="129" spans="1:24" x14ac:dyDescent="0.25">
      <c r="A129">
        <v>262</v>
      </c>
      <c r="B129" t="s">
        <v>359</v>
      </c>
      <c r="C129" t="s">
        <v>358</v>
      </c>
      <c r="D129">
        <v>15.9595</v>
      </c>
      <c r="E129">
        <v>-86.472999999999999</v>
      </c>
      <c r="F129" t="s">
        <v>8</v>
      </c>
      <c r="G129" t="s">
        <v>211</v>
      </c>
      <c r="H129" t="s">
        <v>150</v>
      </c>
      <c r="I129" t="s">
        <v>335</v>
      </c>
      <c r="J129" t="s">
        <v>55</v>
      </c>
      <c r="K129" t="s">
        <v>88</v>
      </c>
      <c r="L129" t="s">
        <v>49</v>
      </c>
      <c r="M129" t="s">
        <v>84</v>
      </c>
      <c r="N129" t="s">
        <v>11</v>
      </c>
      <c r="O129" s="6">
        <v>0.14499999999999999</v>
      </c>
      <c r="P129" s="11">
        <v>2041.5093870170001</v>
      </c>
      <c r="Q129" s="11">
        <v>345.51289363041002</v>
      </c>
      <c r="R129" s="6">
        <v>0.19666666666666999</v>
      </c>
      <c r="S129" s="11">
        <f t="shared" si="6"/>
        <v>2</v>
      </c>
      <c r="T129" s="11">
        <f t="shared" si="7"/>
        <v>3</v>
      </c>
      <c r="U129" s="11">
        <f t="shared" si="8"/>
        <v>1</v>
      </c>
      <c r="V129" s="11">
        <f t="shared" si="9"/>
        <v>3</v>
      </c>
      <c r="W129" s="16">
        <f t="shared" si="11"/>
        <v>2.25</v>
      </c>
      <c r="X129" s="11">
        <f t="shared" si="10"/>
        <v>2</v>
      </c>
    </row>
    <row r="130" spans="1:24" x14ac:dyDescent="0.25">
      <c r="A130">
        <v>263</v>
      </c>
      <c r="B130" t="s">
        <v>357</v>
      </c>
      <c r="C130" t="s">
        <v>356</v>
      </c>
      <c r="D130">
        <v>15.959199999999999</v>
      </c>
      <c r="E130">
        <v>-86.504300000000001</v>
      </c>
      <c r="F130" t="s">
        <v>8</v>
      </c>
      <c r="G130" t="s">
        <v>211</v>
      </c>
      <c r="H130" t="s">
        <v>150</v>
      </c>
      <c r="I130" t="s">
        <v>335</v>
      </c>
      <c r="J130" t="s">
        <v>55</v>
      </c>
      <c r="K130" t="s">
        <v>88</v>
      </c>
      <c r="L130" t="s">
        <v>49</v>
      </c>
      <c r="M130" t="s">
        <v>84</v>
      </c>
      <c r="N130" t="s">
        <v>16</v>
      </c>
      <c r="O130" s="6">
        <v>0.13250000000000001</v>
      </c>
      <c r="P130" s="11">
        <v>4663.9023217826998</v>
      </c>
      <c r="Q130" s="11">
        <v>192.81107699027999</v>
      </c>
      <c r="R130" s="6">
        <v>0.21833333333332999</v>
      </c>
      <c r="S130" s="11">
        <f t="shared" ref="S130:S193" si="12">IF(O130 = "", "", IF(O130 &lt; 0.011, 5, IF(O130 &lt; 0.051, 4, IF(O130 &lt; 0.121, 3, IF(O130 &lt; 0.251, 2, 1)))))</f>
        <v>2</v>
      </c>
      <c r="T130" s="11">
        <f t="shared" ref="T130:T193" si="13">IF(P130 = "", "", IF(P130 &lt; 990, 1, IF(P130 &lt; 1860, 2, IF(P130 &lt; 2740, 3, IF(P130 &lt; 3290, 4, 5)))))</f>
        <v>5</v>
      </c>
      <c r="U130" s="11">
        <f t="shared" ref="U130:U193" si="14">IF(Q130 = "", "", IF(Q130 &lt; 390, 1, IF(Q130 &lt; 800, 2, IF(Q130 &lt; 1210, 3, IF(Q130 &lt; 1620, 4, 5)))))</f>
        <v>1</v>
      </c>
      <c r="V130" s="11">
        <f t="shared" ref="V130:V193" si="15">IF(R130 = "", "", IF(R130 &lt; 0.05, 1, IF(R130 &lt; 0.1, 2, IF(R130 &lt; 0.2, 3, IF(R130 &lt; 0.4, 4, 5)))))</f>
        <v>4</v>
      </c>
      <c r="W130" s="16">
        <f t="shared" si="11"/>
        <v>3</v>
      </c>
      <c r="X130" s="11">
        <f t="shared" ref="X130:X193" si="16">IF(W130 = "", "", IF(W130 &lt; 0.1, 0, IF(W130 &lt; 1.9, 1, IF(W130 &lt; 2.7, 2, IF(W130 &lt; 3.5, 3, IF(W130 &lt; 4.3, 4, 5))))))</f>
        <v>3</v>
      </c>
    </row>
    <row r="131" spans="1:24" x14ac:dyDescent="0.25">
      <c r="A131">
        <v>264</v>
      </c>
      <c r="B131" t="s">
        <v>355</v>
      </c>
      <c r="C131" t="s">
        <v>354</v>
      </c>
      <c r="D131">
        <v>15.9636</v>
      </c>
      <c r="E131">
        <v>-86.500500000000002</v>
      </c>
      <c r="F131" t="s">
        <v>8</v>
      </c>
      <c r="G131" t="s">
        <v>211</v>
      </c>
      <c r="H131" t="s">
        <v>150</v>
      </c>
      <c r="I131" t="s">
        <v>335</v>
      </c>
      <c r="J131" t="s">
        <v>6</v>
      </c>
      <c r="K131" t="s">
        <v>88</v>
      </c>
      <c r="L131" t="s">
        <v>39</v>
      </c>
      <c r="M131" t="s">
        <v>84</v>
      </c>
      <c r="N131" t="s">
        <v>16</v>
      </c>
      <c r="O131" s="6">
        <v>0.14416666666667</v>
      </c>
      <c r="P131" s="11">
        <v>6008.1692259232004</v>
      </c>
      <c r="Q131" s="11">
        <v>271.89447333508002</v>
      </c>
      <c r="R131" s="6">
        <v>0.27500000000000002</v>
      </c>
      <c r="S131" s="11">
        <f t="shared" si="12"/>
        <v>2</v>
      </c>
      <c r="T131" s="11">
        <f t="shared" si="13"/>
        <v>5</v>
      </c>
      <c r="U131" s="11">
        <f t="shared" si="14"/>
        <v>1</v>
      </c>
      <c r="V131" s="11">
        <f t="shared" si="15"/>
        <v>4</v>
      </c>
      <c r="W131" s="16">
        <f t="shared" ref="W131:W194" si="17">AVERAGE(S131:V131)</f>
        <v>3</v>
      </c>
      <c r="X131" s="11">
        <f t="shared" si="16"/>
        <v>3</v>
      </c>
    </row>
    <row r="132" spans="1:24" x14ac:dyDescent="0.25">
      <c r="A132">
        <v>265</v>
      </c>
      <c r="B132" t="s">
        <v>353</v>
      </c>
      <c r="C132" t="s">
        <v>352</v>
      </c>
      <c r="D132">
        <v>16.064399999999999</v>
      </c>
      <c r="E132">
        <v>-86.4983</v>
      </c>
      <c r="F132" t="s">
        <v>8</v>
      </c>
      <c r="G132" t="s">
        <v>211</v>
      </c>
      <c r="H132" t="s">
        <v>150</v>
      </c>
      <c r="I132" t="s">
        <v>335</v>
      </c>
      <c r="J132" t="s">
        <v>41</v>
      </c>
      <c r="K132" t="s">
        <v>46</v>
      </c>
      <c r="L132" t="s">
        <v>45</v>
      </c>
      <c r="M132" t="s">
        <v>60</v>
      </c>
      <c r="N132" t="s">
        <v>16</v>
      </c>
      <c r="O132" s="6">
        <v>0.17666666666667</v>
      </c>
      <c r="P132" s="11">
        <v>2539.3326584470001</v>
      </c>
      <c r="Q132" s="11">
        <v>124.48460918279</v>
      </c>
      <c r="R132" s="6">
        <v>0.14833333333332999</v>
      </c>
      <c r="S132" s="11">
        <f t="shared" si="12"/>
        <v>2</v>
      </c>
      <c r="T132" s="11">
        <f t="shared" si="13"/>
        <v>3</v>
      </c>
      <c r="U132" s="11">
        <f t="shared" si="14"/>
        <v>1</v>
      </c>
      <c r="V132" s="11">
        <f t="shared" si="15"/>
        <v>3</v>
      </c>
      <c r="W132" s="16">
        <f t="shared" si="17"/>
        <v>2.25</v>
      </c>
      <c r="X132" s="11">
        <f t="shared" si="16"/>
        <v>2</v>
      </c>
    </row>
    <row r="133" spans="1:24" x14ac:dyDescent="0.25">
      <c r="A133">
        <v>266</v>
      </c>
      <c r="B133" t="s">
        <v>351</v>
      </c>
      <c r="C133" t="s">
        <v>350</v>
      </c>
      <c r="D133">
        <v>16.064299999999999</v>
      </c>
      <c r="E133">
        <v>-86.479100000000003</v>
      </c>
      <c r="F133" t="s">
        <v>8</v>
      </c>
      <c r="G133" t="s">
        <v>211</v>
      </c>
      <c r="H133" t="s">
        <v>150</v>
      </c>
      <c r="I133" t="s">
        <v>335</v>
      </c>
      <c r="J133" t="s">
        <v>41</v>
      </c>
      <c r="K133" t="s">
        <v>46</v>
      </c>
      <c r="L133" t="s">
        <v>152</v>
      </c>
      <c r="M133" t="s">
        <v>60</v>
      </c>
      <c r="N133" t="s">
        <v>16</v>
      </c>
      <c r="O133" s="6">
        <v>0.3175</v>
      </c>
      <c r="P133" s="11">
        <v>3623.6646648707001</v>
      </c>
      <c r="Q133" s="11">
        <v>3726.4782403318</v>
      </c>
      <c r="R133" s="6">
        <v>0.11333333333333</v>
      </c>
      <c r="S133" s="11">
        <f t="shared" si="12"/>
        <v>1</v>
      </c>
      <c r="T133" s="11">
        <f t="shared" si="13"/>
        <v>5</v>
      </c>
      <c r="U133" s="11">
        <f t="shared" si="14"/>
        <v>5</v>
      </c>
      <c r="V133" s="11">
        <f t="shared" si="15"/>
        <v>3</v>
      </c>
      <c r="W133" s="16">
        <f t="shared" si="17"/>
        <v>3.5</v>
      </c>
      <c r="X133" s="11">
        <f t="shared" si="16"/>
        <v>4</v>
      </c>
    </row>
    <row r="134" spans="1:24" x14ac:dyDescent="0.25">
      <c r="A134">
        <v>267</v>
      </c>
      <c r="B134" t="s">
        <v>349</v>
      </c>
      <c r="C134" t="s">
        <v>348</v>
      </c>
      <c r="D134">
        <v>15.939299999999999</v>
      </c>
      <c r="E134">
        <v>-86.523799999999994</v>
      </c>
      <c r="F134" t="s">
        <v>8</v>
      </c>
      <c r="G134" t="s">
        <v>211</v>
      </c>
      <c r="H134" t="s">
        <v>150</v>
      </c>
      <c r="I134" t="s">
        <v>335</v>
      </c>
      <c r="J134" t="s">
        <v>6</v>
      </c>
      <c r="K134" t="s">
        <v>46</v>
      </c>
      <c r="L134" t="s">
        <v>49</v>
      </c>
      <c r="M134" t="s">
        <v>84</v>
      </c>
      <c r="N134" t="s">
        <v>16</v>
      </c>
      <c r="O134" s="6">
        <v>0.23916666666667</v>
      </c>
      <c r="P134" s="11">
        <v>4984.1835912387996</v>
      </c>
      <c r="Q134" s="11">
        <v>377.00397664126001</v>
      </c>
      <c r="R134" s="6">
        <v>0.30416666666667003</v>
      </c>
      <c r="S134" s="11">
        <f t="shared" si="12"/>
        <v>2</v>
      </c>
      <c r="T134" s="11">
        <f t="shared" si="13"/>
        <v>5</v>
      </c>
      <c r="U134" s="11">
        <f t="shared" si="14"/>
        <v>1</v>
      </c>
      <c r="V134" s="11">
        <f t="shared" si="15"/>
        <v>4</v>
      </c>
      <c r="W134" s="16">
        <f t="shared" si="17"/>
        <v>3</v>
      </c>
      <c r="X134" s="11">
        <f t="shared" si="16"/>
        <v>3</v>
      </c>
    </row>
    <row r="135" spans="1:24" x14ac:dyDescent="0.25">
      <c r="A135">
        <v>268</v>
      </c>
      <c r="B135" t="s">
        <v>347</v>
      </c>
      <c r="C135" t="s">
        <v>346</v>
      </c>
      <c r="D135">
        <v>15.9811</v>
      </c>
      <c r="E135">
        <v>-86.4786</v>
      </c>
      <c r="F135" t="s">
        <v>8</v>
      </c>
      <c r="G135" t="s">
        <v>211</v>
      </c>
      <c r="H135" t="s">
        <v>150</v>
      </c>
      <c r="I135" t="s">
        <v>335</v>
      </c>
      <c r="J135" t="s">
        <v>6</v>
      </c>
      <c r="K135" t="s">
        <v>88</v>
      </c>
      <c r="L135" t="s">
        <v>49</v>
      </c>
      <c r="M135" t="s">
        <v>84</v>
      </c>
      <c r="N135" t="s">
        <v>16</v>
      </c>
      <c r="O135" s="6">
        <v>3.7499999999999999E-2</v>
      </c>
      <c r="P135" s="11">
        <v>2517.1441457855999</v>
      </c>
      <c r="Q135" s="11">
        <v>122.4044988079</v>
      </c>
      <c r="R135" s="6">
        <v>0.34499999999999997</v>
      </c>
      <c r="S135" s="11">
        <f t="shared" si="12"/>
        <v>4</v>
      </c>
      <c r="T135" s="11">
        <f t="shared" si="13"/>
        <v>3</v>
      </c>
      <c r="U135" s="11">
        <f t="shared" si="14"/>
        <v>1</v>
      </c>
      <c r="V135" s="11">
        <f t="shared" si="15"/>
        <v>4</v>
      </c>
      <c r="W135" s="16">
        <f t="shared" si="17"/>
        <v>3</v>
      </c>
      <c r="X135" s="11">
        <f t="shared" si="16"/>
        <v>3</v>
      </c>
    </row>
    <row r="136" spans="1:24" x14ac:dyDescent="0.25">
      <c r="A136">
        <v>269</v>
      </c>
      <c r="B136" t="s">
        <v>345</v>
      </c>
      <c r="C136" t="s">
        <v>344</v>
      </c>
      <c r="D136">
        <v>15.9727</v>
      </c>
      <c r="E136">
        <v>-86.592799999999997</v>
      </c>
      <c r="F136" t="s">
        <v>8</v>
      </c>
      <c r="G136" t="s">
        <v>211</v>
      </c>
      <c r="H136" t="s">
        <v>150</v>
      </c>
      <c r="I136" t="s">
        <v>335</v>
      </c>
      <c r="J136" t="s">
        <v>41</v>
      </c>
      <c r="K136" t="s">
        <v>46</v>
      </c>
      <c r="L136" t="s">
        <v>152</v>
      </c>
      <c r="M136" t="s">
        <v>60</v>
      </c>
      <c r="N136" t="s">
        <v>11</v>
      </c>
      <c r="O136" s="6">
        <v>0.49083333333333001</v>
      </c>
      <c r="P136" s="11">
        <v>2694.9624234119001</v>
      </c>
      <c r="Q136" s="11">
        <v>290.35398472652997</v>
      </c>
      <c r="R136" s="6">
        <v>0.21166666666667</v>
      </c>
      <c r="S136" s="11">
        <f t="shared" si="12"/>
        <v>1</v>
      </c>
      <c r="T136" s="11">
        <f t="shared" si="13"/>
        <v>3</v>
      </c>
      <c r="U136" s="11">
        <f t="shared" si="14"/>
        <v>1</v>
      </c>
      <c r="V136" s="11">
        <f t="shared" si="15"/>
        <v>4</v>
      </c>
      <c r="W136" s="16">
        <f t="shared" si="17"/>
        <v>2.25</v>
      </c>
      <c r="X136" s="11">
        <f t="shared" si="16"/>
        <v>2</v>
      </c>
    </row>
    <row r="137" spans="1:24" x14ac:dyDescent="0.25">
      <c r="A137">
        <v>270</v>
      </c>
      <c r="B137" t="s">
        <v>343</v>
      </c>
      <c r="C137" t="s">
        <v>342</v>
      </c>
      <c r="D137">
        <v>15.954599999999999</v>
      </c>
      <c r="E137">
        <v>-86.626499999999993</v>
      </c>
      <c r="F137" t="s">
        <v>8</v>
      </c>
      <c r="G137" t="s">
        <v>211</v>
      </c>
      <c r="H137" t="s">
        <v>150</v>
      </c>
      <c r="I137" t="s">
        <v>335</v>
      </c>
      <c r="J137" t="s">
        <v>41</v>
      </c>
      <c r="K137" t="s">
        <v>46</v>
      </c>
      <c r="L137" t="s">
        <v>152</v>
      </c>
      <c r="M137" t="s">
        <v>60</v>
      </c>
      <c r="N137" t="s">
        <v>11</v>
      </c>
      <c r="O137" s="6">
        <v>0.44083333333333002</v>
      </c>
      <c r="P137" s="11">
        <v>2329.12344282</v>
      </c>
      <c r="Q137" s="11">
        <v>17.906951425506001</v>
      </c>
      <c r="R137" s="6">
        <v>0.19333333333333</v>
      </c>
      <c r="S137" s="11">
        <f t="shared" si="12"/>
        <v>1</v>
      </c>
      <c r="T137" s="11">
        <f t="shared" si="13"/>
        <v>3</v>
      </c>
      <c r="U137" s="11">
        <f t="shared" si="14"/>
        <v>1</v>
      </c>
      <c r="V137" s="11">
        <f t="shared" si="15"/>
        <v>3</v>
      </c>
      <c r="W137" s="16">
        <f t="shared" si="17"/>
        <v>2</v>
      </c>
      <c r="X137" s="11">
        <f t="shared" si="16"/>
        <v>2</v>
      </c>
    </row>
    <row r="138" spans="1:24" x14ac:dyDescent="0.25">
      <c r="A138">
        <v>271</v>
      </c>
      <c r="B138" t="s">
        <v>341</v>
      </c>
      <c r="C138" t="s">
        <v>340</v>
      </c>
      <c r="D138">
        <v>15.919600000000001</v>
      </c>
      <c r="E138">
        <v>-86.554299999999998</v>
      </c>
      <c r="F138" t="s">
        <v>8</v>
      </c>
      <c r="G138" t="s">
        <v>153</v>
      </c>
      <c r="H138" t="s">
        <v>150</v>
      </c>
      <c r="I138" t="s">
        <v>335</v>
      </c>
      <c r="J138" t="s">
        <v>41</v>
      </c>
      <c r="K138" t="s">
        <v>46</v>
      </c>
      <c r="L138" t="s">
        <v>54</v>
      </c>
      <c r="M138" t="s">
        <v>60</v>
      </c>
      <c r="N138" t="s">
        <v>11</v>
      </c>
      <c r="O138" s="6">
        <v>0.35416666666667002</v>
      </c>
      <c r="P138" s="11">
        <v>1945.6015801561</v>
      </c>
      <c r="Q138" s="11">
        <v>81.691435572510997</v>
      </c>
      <c r="R138" s="6">
        <v>0.125</v>
      </c>
      <c r="S138" s="11">
        <f t="shared" si="12"/>
        <v>1</v>
      </c>
      <c r="T138" s="11">
        <f t="shared" si="13"/>
        <v>3</v>
      </c>
      <c r="U138" s="11">
        <f t="shared" si="14"/>
        <v>1</v>
      </c>
      <c r="V138" s="11">
        <f t="shared" si="15"/>
        <v>3</v>
      </c>
      <c r="W138" s="16">
        <f t="shared" si="17"/>
        <v>2</v>
      </c>
      <c r="X138" s="11">
        <f t="shared" si="16"/>
        <v>2</v>
      </c>
    </row>
    <row r="139" spans="1:24" x14ac:dyDescent="0.25">
      <c r="A139">
        <v>272</v>
      </c>
      <c r="B139" t="s">
        <v>339</v>
      </c>
      <c r="C139" t="s">
        <v>338</v>
      </c>
      <c r="D139">
        <v>15.919499999999999</v>
      </c>
      <c r="E139">
        <v>-86.547600000000003</v>
      </c>
      <c r="F139" t="s">
        <v>8</v>
      </c>
      <c r="G139" t="s">
        <v>153</v>
      </c>
      <c r="H139" t="s">
        <v>150</v>
      </c>
      <c r="I139" t="s">
        <v>335</v>
      </c>
      <c r="J139" t="s">
        <v>41</v>
      </c>
      <c r="K139" t="s">
        <v>46</v>
      </c>
      <c r="L139" t="s">
        <v>54</v>
      </c>
      <c r="M139" t="s">
        <v>60</v>
      </c>
      <c r="N139" t="s">
        <v>11</v>
      </c>
      <c r="O139" s="6">
        <v>0.10916666666667001</v>
      </c>
      <c r="P139" s="11">
        <v>1097.4376316647999</v>
      </c>
      <c r="Q139" s="11">
        <v>6.7977271093273002</v>
      </c>
      <c r="R139" s="6">
        <v>0.23166666666666999</v>
      </c>
      <c r="S139" s="11">
        <f t="shared" si="12"/>
        <v>3</v>
      </c>
      <c r="T139" s="11">
        <f t="shared" si="13"/>
        <v>2</v>
      </c>
      <c r="U139" s="11">
        <f t="shared" si="14"/>
        <v>1</v>
      </c>
      <c r="V139" s="11">
        <f t="shared" si="15"/>
        <v>4</v>
      </c>
      <c r="W139" s="16">
        <f t="shared" si="17"/>
        <v>2.5</v>
      </c>
      <c r="X139" s="11">
        <f t="shared" si="16"/>
        <v>2</v>
      </c>
    </row>
    <row r="140" spans="1:24" x14ac:dyDescent="0.25">
      <c r="A140">
        <v>273</v>
      </c>
      <c r="B140" t="s">
        <v>337</v>
      </c>
      <c r="C140" t="s">
        <v>336</v>
      </c>
      <c r="D140">
        <v>15.9519</v>
      </c>
      <c r="E140">
        <v>-86.500799999999998</v>
      </c>
      <c r="F140" t="s">
        <v>8</v>
      </c>
      <c r="G140" t="s">
        <v>211</v>
      </c>
      <c r="H140" t="s">
        <v>150</v>
      </c>
      <c r="I140" t="s">
        <v>335</v>
      </c>
      <c r="J140" t="s">
        <v>6</v>
      </c>
      <c r="K140" t="s">
        <v>88</v>
      </c>
      <c r="L140" t="s">
        <v>49</v>
      </c>
      <c r="M140" t="s">
        <v>84</v>
      </c>
      <c r="N140" t="s">
        <v>16</v>
      </c>
      <c r="O140" s="6">
        <v>9.8333333333332995E-2</v>
      </c>
      <c r="P140" s="11">
        <v>2424.2490977477</v>
      </c>
      <c r="Q140" s="11">
        <v>80.297666616618997</v>
      </c>
      <c r="R140" s="6">
        <v>0.22833333333333</v>
      </c>
      <c r="S140" s="11">
        <f t="shared" si="12"/>
        <v>3</v>
      </c>
      <c r="T140" s="11">
        <f t="shared" si="13"/>
        <v>3</v>
      </c>
      <c r="U140" s="11">
        <f t="shared" si="14"/>
        <v>1</v>
      </c>
      <c r="V140" s="11">
        <f t="shared" si="15"/>
        <v>4</v>
      </c>
      <c r="W140" s="16">
        <f t="shared" si="17"/>
        <v>2.75</v>
      </c>
      <c r="X140" s="11">
        <f t="shared" si="16"/>
        <v>3</v>
      </c>
    </row>
    <row r="141" spans="1:24" x14ac:dyDescent="0.25">
      <c r="A141" s="2"/>
      <c r="B141" s="2"/>
      <c r="C141" s="2"/>
      <c r="D141" s="2"/>
      <c r="E141" s="2"/>
      <c r="F141" s="2"/>
      <c r="G141" s="2"/>
      <c r="H141" s="2" t="s">
        <v>150</v>
      </c>
      <c r="I141" s="2" t="s">
        <v>335</v>
      </c>
      <c r="J141" s="2"/>
      <c r="K141" s="2"/>
      <c r="L141" s="2"/>
      <c r="M141" s="2"/>
      <c r="N141" s="2"/>
      <c r="O141" s="7">
        <f>AVERAGE(O128:O140)</f>
        <v>0.21314102564102641</v>
      </c>
      <c r="P141" s="12">
        <f>AVERAGE(P128:P140)</f>
        <v>3336.3400727457383</v>
      </c>
      <c r="Q141" s="12">
        <f>AVERAGE(Q128:Q140)</f>
        <v>433.66442572077034</v>
      </c>
      <c r="R141" s="7">
        <f>AVERAGE(R128:R140)</f>
        <v>0.21846153846153846</v>
      </c>
      <c r="S141" s="12">
        <f t="shared" si="12"/>
        <v>2</v>
      </c>
      <c r="T141" s="12">
        <f t="shared" si="13"/>
        <v>5</v>
      </c>
      <c r="U141" s="12">
        <f t="shared" si="14"/>
        <v>2</v>
      </c>
      <c r="V141" s="12">
        <f t="shared" si="15"/>
        <v>4</v>
      </c>
      <c r="W141" s="31">
        <f t="shared" si="17"/>
        <v>3.25</v>
      </c>
      <c r="X141" s="12">
        <f t="shared" si="16"/>
        <v>3</v>
      </c>
    </row>
    <row r="142" spans="1:24" x14ac:dyDescent="0.25">
      <c r="A142">
        <v>119</v>
      </c>
      <c r="B142" t="s">
        <v>334</v>
      </c>
      <c r="C142" t="s">
        <v>333</v>
      </c>
      <c r="D142">
        <v>15.997199999999999</v>
      </c>
      <c r="E142">
        <v>-85.994900000000001</v>
      </c>
      <c r="F142" t="s">
        <v>8</v>
      </c>
      <c r="G142" t="s">
        <v>153</v>
      </c>
      <c r="H142" t="s">
        <v>150</v>
      </c>
      <c r="I142" t="s">
        <v>317</v>
      </c>
      <c r="J142" t="s">
        <v>41</v>
      </c>
      <c r="K142" t="s">
        <v>46</v>
      </c>
      <c r="L142" t="s">
        <v>99</v>
      </c>
      <c r="M142" t="s">
        <v>332</v>
      </c>
      <c r="N142" t="s">
        <v>11</v>
      </c>
      <c r="O142" s="6">
        <v>0.72750000000000004</v>
      </c>
      <c r="P142" s="11">
        <v>378.01176312474001</v>
      </c>
      <c r="Q142" s="11">
        <v>25.197678890607001</v>
      </c>
      <c r="R142" s="6">
        <v>1.8333333333333E-2</v>
      </c>
      <c r="S142" s="11">
        <f t="shared" si="12"/>
        <v>1</v>
      </c>
      <c r="T142" s="11">
        <f t="shared" si="13"/>
        <v>1</v>
      </c>
      <c r="U142" s="11">
        <f t="shared" si="14"/>
        <v>1</v>
      </c>
      <c r="V142" s="11">
        <f t="shared" si="15"/>
        <v>1</v>
      </c>
      <c r="W142" s="16">
        <f t="shared" si="17"/>
        <v>1</v>
      </c>
      <c r="X142" s="11">
        <f t="shared" si="16"/>
        <v>1</v>
      </c>
    </row>
    <row r="143" spans="1:24" x14ac:dyDescent="0.25">
      <c r="A143">
        <v>120</v>
      </c>
      <c r="B143" t="s">
        <v>331</v>
      </c>
      <c r="C143" t="s">
        <v>330</v>
      </c>
      <c r="D143">
        <v>16.001799999999999</v>
      </c>
      <c r="E143">
        <v>-86.004300000000001</v>
      </c>
      <c r="F143" t="s">
        <v>8</v>
      </c>
      <c r="G143" t="s">
        <v>153</v>
      </c>
      <c r="H143" t="s">
        <v>150</v>
      </c>
      <c r="I143" t="s">
        <v>317</v>
      </c>
      <c r="J143" t="s">
        <v>41</v>
      </c>
      <c r="K143" t="s">
        <v>46</v>
      </c>
      <c r="L143" t="s">
        <v>49</v>
      </c>
      <c r="M143" t="s">
        <v>177</v>
      </c>
      <c r="N143" t="s">
        <v>16</v>
      </c>
      <c r="O143" s="6">
        <v>0.76833333333332998</v>
      </c>
      <c r="P143" s="11">
        <v>759.64625401220997</v>
      </c>
      <c r="Q143" s="11">
        <v>110.33313724216001</v>
      </c>
      <c r="R143" s="6">
        <v>0.08</v>
      </c>
      <c r="S143" s="11">
        <f t="shared" si="12"/>
        <v>1</v>
      </c>
      <c r="T143" s="11">
        <f t="shared" si="13"/>
        <v>1</v>
      </c>
      <c r="U143" s="11">
        <f t="shared" si="14"/>
        <v>1</v>
      </c>
      <c r="V143" s="11">
        <f t="shared" si="15"/>
        <v>2</v>
      </c>
      <c r="W143" s="16">
        <f t="shared" si="17"/>
        <v>1.25</v>
      </c>
      <c r="X143" s="11">
        <f t="shared" si="16"/>
        <v>1</v>
      </c>
    </row>
    <row r="144" spans="1:24" x14ac:dyDescent="0.25">
      <c r="A144">
        <v>133</v>
      </c>
      <c r="B144" t="s">
        <v>329</v>
      </c>
      <c r="C144" t="s">
        <v>328</v>
      </c>
      <c r="D144">
        <v>15.9034</v>
      </c>
      <c r="E144">
        <v>-86.198300000000003</v>
      </c>
      <c r="F144" t="s">
        <v>8</v>
      </c>
      <c r="G144" t="s">
        <v>153</v>
      </c>
      <c r="H144" t="s">
        <v>150</v>
      </c>
      <c r="I144" t="s">
        <v>317</v>
      </c>
      <c r="J144" t="s">
        <v>41</v>
      </c>
      <c r="K144" t="s">
        <v>46</v>
      </c>
      <c r="L144" t="s">
        <v>152</v>
      </c>
      <c r="M144" t="s">
        <v>60</v>
      </c>
      <c r="N144" t="s">
        <v>11</v>
      </c>
      <c r="O144" s="6">
        <v>0.26833333333332998</v>
      </c>
      <c r="P144" s="11">
        <v>3151.3755838695001</v>
      </c>
      <c r="Q144" s="11">
        <v>79.695833225456994</v>
      </c>
      <c r="R144" s="6">
        <v>6.8333333333332996E-2</v>
      </c>
      <c r="S144" s="11">
        <f t="shared" si="12"/>
        <v>1</v>
      </c>
      <c r="T144" s="11">
        <f t="shared" si="13"/>
        <v>4</v>
      </c>
      <c r="U144" s="11">
        <f t="shared" si="14"/>
        <v>1</v>
      </c>
      <c r="V144" s="11">
        <f t="shared" si="15"/>
        <v>2</v>
      </c>
      <c r="W144" s="16">
        <f t="shared" si="17"/>
        <v>2</v>
      </c>
      <c r="X144" s="11">
        <f t="shared" si="16"/>
        <v>2</v>
      </c>
    </row>
    <row r="145" spans="1:24" x14ac:dyDescent="0.25">
      <c r="A145">
        <v>134</v>
      </c>
      <c r="B145" t="s">
        <v>327</v>
      </c>
      <c r="C145" t="s">
        <v>326</v>
      </c>
      <c r="D145">
        <v>15.929</v>
      </c>
      <c r="E145">
        <v>-86.0428</v>
      </c>
      <c r="F145" t="s">
        <v>8</v>
      </c>
      <c r="G145" t="s">
        <v>153</v>
      </c>
      <c r="H145" t="s">
        <v>150</v>
      </c>
      <c r="I145" t="s">
        <v>317</v>
      </c>
      <c r="J145" t="s">
        <v>41</v>
      </c>
      <c r="K145" t="s">
        <v>46</v>
      </c>
      <c r="L145" t="s">
        <v>49</v>
      </c>
      <c r="M145" t="s">
        <v>60</v>
      </c>
      <c r="N145" t="s">
        <v>16</v>
      </c>
      <c r="O145" s="6">
        <v>0.25833333333332997</v>
      </c>
      <c r="P145" s="11">
        <v>1214.1696727374001</v>
      </c>
      <c r="Q145" s="11">
        <v>153.41514707650001</v>
      </c>
      <c r="R145" s="6">
        <v>0.23499999999999999</v>
      </c>
      <c r="S145" s="11">
        <f t="shared" si="12"/>
        <v>1</v>
      </c>
      <c r="T145" s="11">
        <f t="shared" si="13"/>
        <v>2</v>
      </c>
      <c r="U145" s="11">
        <f t="shared" si="14"/>
        <v>1</v>
      </c>
      <c r="V145" s="11">
        <f t="shared" si="15"/>
        <v>4</v>
      </c>
      <c r="W145" s="16">
        <f t="shared" si="17"/>
        <v>2</v>
      </c>
      <c r="X145" s="11">
        <f t="shared" si="16"/>
        <v>2</v>
      </c>
    </row>
    <row r="146" spans="1:24" x14ac:dyDescent="0.25">
      <c r="A146">
        <v>135</v>
      </c>
      <c r="B146" t="s">
        <v>325</v>
      </c>
      <c r="C146" t="s">
        <v>324</v>
      </c>
      <c r="D146">
        <v>16.050899999999999</v>
      </c>
      <c r="E146">
        <v>-86.085599999999999</v>
      </c>
      <c r="F146" t="s">
        <v>8</v>
      </c>
      <c r="G146" t="s">
        <v>153</v>
      </c>
      <c r="H146" t="s">
        <v>150</v>
      </c>
      <c r="I146" t="s">
        <v>317</v>
      </c>
      <c r="J146" t="s">
        <v>41</v>
      </c>
      <c r="K146" t="s">
        <v>46</v>
      </c>
      <c r="L146" t="s">
        <v>152</v>
      </c>
      <c r="M146" t="s">
        <v>60</v>
      </c>
      <c r="N146" t="s">
        <v>16</v>
      </c>
      <c r="O146" s="6">
        <v>0.31142857142857</v>
      </c>
      <c r="P146" s="11">
        <v>2376.5156613244999</v>
      </c>
      <c r="Q146" s="11">
        <v>62.236940776067001</v>
      </c>
      <c r="R146" s="6">
        <v>0.31</v>
      </c>
      <c r="S146" s="11">
        <f t="shared" si="12"/>
        <v>1</v>
      </c>
      <c r="T146" s="11">
        <f t="shared" si="13"/>
        <v>3</v>
      </c>
      <c r="U146" s="11">
        <f t="shared" si="14"/>
        <v>1</v>
      </c>
      <c r="V146" s="11">
        <f t="shared" si="15"/>
        <v>4</v>
      </c>
      <c r="W146" s="16">
        <f t="shared" si="17"/>
        <v>2.25</v>
      </c>
      <c r="X146" s="11">
        <f t="shared" si="16"/>
        <v>2</v>
      </c>
    </row>
    <row r="147" spans="1:24" x14ac:dyDescent="0.25">
      <c r="A147">
        <v>136</v>
      </c>
      <c r="B147" t="s">
        <v>323</v>
      </c>
      <c r="C147" t="s">
        <v>322</v>
      </c>
      <c r="D147">
        <v>16.043199999999999</v>
      </c>
      <c r="E147">
        <v>-86.079300000000003</v>
      </c>
      <c r="F147" t="s">
        <v>8</v>
      </c>
      <c r="G147" t="s">
        <v>153</v>
      </c>
      <c r="H147" t="s">
        <v>150</v>
      </c>
      <c r="I147" t="s">
        <v>317</v>
      </c>
      <c r="J147" t="s">
        <v>41</v>
      </c>
      <c r="K147" t="s">
        <v>46</v>
      </c>
      <c r="L147" t="s">
        <v>152</v>
      </c>
      <c r="M147" t="s">
        <v>60</v>
      </c>
      <c r="N147" t="s">
        <v>16</v>
      </c>
      <c r="O147" s="6">
        <v>0.50333333333332997</v>
      </c>
      <c r="P147" s="11">
        <v>1355.0967886641999</v>
      </c>
      <c r="Q147" s="11">
        <v>48.038776099788002</v>
      </c>
      <c r="R147" s="6">
        <v>0.10333333333333</v>
      </c>
      <c r="S147" s="11">
        <f t="shared" si="12"/>
        <v>1</v>
      </c>
      <c r="T147" s="11">
        <f t="shared" si="13"/>
        <v>2</v>
      </c>
      <c r="U147" s="11">
        <f t="shared" si="14"/>
        <v>1</v>
      </c>
      <c r="V147" s="11">
        <f t="shared" si="15"/>
        <v>3</v>
      </c>
      <c r="W147" s="16">
        <f t="shared" si="17"/>
        <v>1.75</v>
      </c>
      <c r="X147" s="11">
        <f t="shared" si="16"/>
        <v>1</v>
      </c>
    </row>
    <row r="148" spans="1:24" x14ac:dyDescent="0.25">
      <c r="A148">
        <v>137</v>
      </c>
      <c r="B148" t="s">
        <v>321</v>
      </c>
      <c r="C148" t="s">
        <v>320</v>
      </c>
      <c r="D148">
        <v>15.935</v>
      </c>
      <c r="E148">
        <v>-86.005700000000004</v>
      </c>
      <c r="F148" t="s">
        <v>8</v>
      </c>
      <c r="G148" t="s">
        <v>153</v>
      </c>
      <c r="H148" t="s">
        <v>150</v>
      </c>
      <c r="I148" t="s">
        <v>317</v>
      </c>
      <c r="J148" t="s">
        <v>41</v>
      </c>
      <c r="K148" t="s">
        <v>88</v>
      </c>
      <c r="L148" t="s">
        <v>152</v>
      </c>
      <c r="M148" t="s">
        <v>60</v>
      </c>
      <c r="N148" t="s">
        <v>16</v>
      </c>
      <c r="O148" s="6">
        <v>0.31071428571428999</v>
      </c>
      <c r="P148" s="11">
        <v>2122.3999344368999</v>
      </c>
      <c r="Q148" s="11">
        <v>63.432163007850001</v>
      </c>
      <c r="R148" s="6">
        <v>8.8571428571428995E-2</v>
      </c>
      <c r="S148" s="11">
        <f t="shared" si="12"/>
        <v>1</v>
      </c>
      <c r="T148" s="11">
        <f t="shared" si="13"/>
        <v>3</v>
      </c>
      <c r="U148" s="11">
        <f t="shared" si="14"/>
        <v>1</v>
      </c>
      <c r="V148" s="11">
        <f t="shared" si="15"/>
        <v>2</v>
      </c>
      <c r="W148" s="16">
        <f t="shared" si="17"/>
        <v>1.75</v>
      </c>
      <c r="X148" s="11">
        <f t="shared" si="16"/>
        <v>1</v>
      </c>
    </row>
    <row r="149" spans="1:24" x14ac:dyDescent="0.25">
      <c r="A149">
        <v>138</v>
      </c>
      <c r="B149" t="s">
        <v>319</v>
      </c>
      <c r="C149" t="s">
        <v>318</v>
      </c>
      <c r="D149">
        <v>16.0365</v>
      </c>
      <c r="E149">
        <v>-86.031999999999996</v>
      </c>
      <c r="F149" t="s">
        <v>8</v>
      </c>
      <c r="G149" t="s">
        <v>153</v>
      </c>
      <c r="H149" t="s">
        <v>150</v>
      </c>
      <c r="I149" t="s">
        <v>317</v>
      </c>
      <c r="J149" t="s">
        <v>41</v>
      </c>
      <c r="K149" t="s">
        <v>46</v>
      </c>
      <c r="L149" t="s">
        <v>152</v>
      </c>
      <c r="M149" t="s">
        <v>60</v>
      </c>
      <c r="N149" t="s">
        <v>16</v>
      </c>
      <c r="O149" s="6">
        <v>0.46416666666667</v>
      </c>
      <c r="P149" s="11">
        <v>2143.0252673405998</v>
      </c>
      <c r="Q149" s="11">
        <v>94.483982451868002</v>
      </c>
      <c r="R149" s="6">
        <v>0.17333333333333001</v>
      </c>
      <c r="S149" s="11">
        <f t="shared" si="12"/>
        <v>1</v>
      </c>
      <c r="T149" s="11">
        <f t="shared" si="13"/>
        <v>3</v>
      </c>
      <c r="U149" s="11">
        <f t="shared" si="14"/>
        <v>1</v>
      </c>
      <c r="V149" s="11">
        <f t="shared" si="15"/>
        <v>3</v>
      </c>
      <c r="W149" s="16">
        <f t="shared" si="17"/>
        <v>2</v>
      </c>
      <c r="X149" s="11">
        <f t="shared" si="16"/>
        <v>2</v>
      </c>
    </row>
    <row r="150" spans="1:24" x14ac:dyDescent="0.25">
      <c r="A150" s="2"/>
      <c r="B150" s="2"/>
      <c r="C150" s="2"/>
      <c r="D150" s="2"/>
      <c r="E150" s="2"/>
      <c r="F150" s="2"/>
      <c r="G150" s="2"/>
      <c r="H150" s="2" t="s">
        <v>150</v>
      </c>
      <c r="I150" s="2" t="s">
        <v>317</v>
      </c>
      <c r="J150" s="2"/>
      <c r="K150" s="2"/>
      <c r="L150" s="2"/>
      <c r="M150" s="2"/>
      <c r="N150" s="2"/>
      <c r="O150" s="7">
        <f>AVERAGE(O142:O149)</f>
        <v>0.45151785714285625</v>
      </c>
      <c r="P150" s="12">
        <f>AVERAGE(P142:P149)</f>
        <v>1687.5301156887563</v>
      </c>
      <c r="Q150" s="12">
        <f>AVERAGE(Q142:Q149)</f>
        <v>79.604207346287126</v>
      </c>
      <c r="R150" s="7">
        <f>AVERAGE(R142:R149)</f>
        <v>0.13461309523809437</v>
      </c>
      <c r="S150" s="12">
        <f t="shared" si="12"/>
        <v>1</v>
      </c>
      <c r="T150" s="12">
        <f t="shared" si="13"/>
        <v>2</v>
      </c>
      <c r="U150" s="12">
        <f t="shared" si="14"/>
        <v>1</v>
      </c>
      <c r="V150" s="12">
        <f t="shared" si="15"/>
        <v>3</v>
      </c>
      <c r="W150" s="31">
        <f t="shared" si="17"/>
        <v>1.75</v>
      </c>
      <c r="X150" s="12">
        <f t="shared" si="16"/>
        <v>1</v>
      </c>
    </row>
    <row r="151" spans="1:24" x14ac:dyDescent="0.25">
      <c r="A151">
        <v>198</v>
      </c>
      <c r="B151" t="s">
        <v>316</v>
      </c>
      <c r="C151" t="s">
        <v>315</v>
      </c>
      <c r="D151">
        <v>16.460699999999999</v>
      </c>
      <c r="E151">
        <v>-85.825100000000006</v>
      </c>
      <c r="F151" t="s">
        <v>8</v>
      </c>
      <c r="G151" t="s">
        <v>211</v>
      </c>
      <c r="H151" t="s">
        <v>150</v>
      </c>
      <c r="I151" t="s">
        <v>286</v>
      </c>
      <c r="J151" t="s">
        <v>6</v>
      </c>
      <c r="K151" t="s">
        <v>88</v>
      </c>
      <c r="L151" t="s">
        <v>61</v>
      </c>
      <c r="M151" t="s">
        <v>3</v>
      </c>
      <c r="N151" t="s">
        <v>16</v>
      </c>
      <c r="O151" s="6">
        <v>7.6666666666666994E-2</v>
      </c>
      <c r="P151" s="11">
        <v>3130.7335623334998</v>
      </c>
      <c r="Q151" s="11">
        <v>712.87483973196004</v>
      </c>
      <c r="R151" s="6">
        <v>0.27</v>
      </c>
      <c r="S151" s="11">
        <f t="shared" si="12"/>
        <v>3</v>
      </c>
      <c r="T151" s="11">
        <f t="shared" si="13"/>
        <v>4</v>
      </c>
      <c r="U151" s="11">
        <f t="shared" si="14"/>
        <v>2</v>
      </c>
      <c r="V151" s="11">
        <f t="shared" si="15"/>
        <v>4</v>
      </c>
      <c r="W151" s="16">
        <f t="shared" si="17"/>
        <v>3.25</v>
      </c>
      <c r="X151" s="11">
        <f t="shared" si="16"/>
        <v>3</v>
      </c>
    </row>
    <row r="152" spans="1:24" x14ac:dyDescent="0.25">
      <c r="A152">
        <v>199</v>
      </c>
      <c r="B152" t="s">
        <v>314</v>
      </c>
      <c r="C152" t="s">
        <v>313</v>
      </c>
      <c r="D152">
        <v>16.4725</v>
      </c>
      <c r="E152">
        <v>-85.822299999999998</v>
      </c>
      <c r="F152" t="s">
        <v>8</v>
      </c>
      <c r="G152" t="s">
        <v>211</v>
      </c>
      <c r="H152" t="s">
        <v>150</v>
      </c>
      <c r="I152" t="s">
        <v>286</v>
      </c>
      <c r="J152" t="s">
        <v>6</v>
      </c>
      <c r="K152" t="s">
        <v>88</v>
      </c>
      <c r="L152" t="s">
        <v>61</v>
      </c>
      <c r="M152" t="s">
        <v>3</v>
      </c>
      <c r="N152" t="s">
        <v>16</v>
      </c>
      <c r="O152" s="6">
        <v>0.12916666666667001</v>
      </c>
      <c r="P152" s="11">
        <v>5899.4397108507001</v>
      </c>
      <c r="Q152" s="11">
        <v>1146.2769900972</v>
      </c>
      <c r="R152" s="6">
        <v>0.19333333333333</v>
      </c>
      <c r="S152" s="11">
        <f t="shared" si="12"/>
        <v>2</v>
      </c>
      <c r="T152" s="11">
        <f t="shared" si="13"/>
        <v>5</v>
      </c>
      <c r="U152" s="11">
        <f t="shared" si="14"/>
        <v>3</v>
      </c>
      <c r="V152" s="11">
        <f t="shared" si="15"/>
        <v>3</v>
      </c>
      <c r="W152" s="16">
        <f t="shared" si="17"/>
        <v>3.25</v>
      </c>
      <c r="X152" s="11">
        <f t="shared" si="16"/>
        <v>3</v>
      </c>
    </row>
    <row r="153" spans="1:24" x14ac:dyDescent="0.25">
      <c r="A153">
        <v>200</v>
      </c>
      <c r="B153" t="s">
        <v>312</v>
      </c>
      <c r="C153" t="s">
        <v>311</v>
      </c>
      <c r="D153">
        <v>16.4435</v>
      </c>
      <c r="E153">
        <v>-85.809700000000007</v>
      </c>
      <c r="F153" t="s">
        <v>8</v>
      </c>
      <c r="G153" t="s">
        <v>211</v>
      </c>
      <c r="H153" t="s">
        <v>150</v>
      </c>
      <c r="I153" t="s">
        <v>286</v>
      </c>
      <c r="J153" t="s">
        <v>6</v>
      </c>
      <c r="K153" t="s">
        <v>46</v>
      </c>
      <c r="L153" t="s">
        <v>54</v>
      </c>
      <c r="M153" t="s">
        <v>3</v>
      </c>
      <c r="N153" t="s">
        <v>16</v>
      </c>
      <c r="O153" s="6">
        <v>0.28277777777778002</v>
      </c>
      <c r="P153" s="11">
        <v>2218.2596552892001</v>
      </c>
      <c r="Q153" s="11">
        <v>1815.5941942295001</v>
      </c>
      <c r="R153" s="6">
        <v>0.31148148148148003</v>
      </c>
      <c r="S153" s="11">
        <f t="shared" si="12"/>
        <v>1</v>
      </c>
      <c r="T153" s="11">
        <f t="shared" si="13"/>
        <v>3</v>
      </c>
      <c r="U153" s="11">
        <f t="shared" si="14"/>
        <v>5</v>
      </c>
      <c r="V153" s="11">
        <f t="shared" si="15"/>
        <v>4</v>
      </c>
      <c r="W153" s="16">
        <f t="shared" si="17"/>
        <v>3.25</v>
      </c>
      <c r="X153" s="11">
        <f t="shared" si="16"/>
        <v>3</v>
      </c>
    </row>
    <row r="154" spans="1:24" x14ac:dyDescent="0.25">
      <c r="A154">
        <v>201</v>
      </c>
      <c r="B154" t="s">
        <v>310</v>
      </c>
      <c r="C154" t="s">
        <v>309</v>
      </c>
      <c r="D154">
        <v>16.424900000000001</v>
      </c>
      <c r="E154">
        <v>-85.904499999999999</v>
      </c>
      <c r="F154" t="s">
        <v>8</v>
      </c>
      <c r="G154" t="s">
        <v>211</v>
      </c>
      <c r="H154" t="s">
        <v>150</v>
      </c>
      <c r="I154" t="s">
        <v>286</v>
      </c>
      <c r="J154" t="s">
        <v>6</v>
      </c>
      <c r="K154" t="s">
        <v>88</v>
      </c>
      <c r="L154" t="s">
        <v>45</v>
      </c>
      <c r="M154" t="s">
        <v>38</v>
      </c>
      <c r="N154" t="s">
        <v>11</v>
      </c>
      <c r="O154" s="6">
        <v>0.24166666666667</v>
      </c>
      <c r="P154" s="11">
        <v>1212.6080917484001</v>
      </c>
      <c r="Q154" s="11">
        <v>275.19538037964998</v>
      </c>
      <c r="R154" s="6">
        <v>0.15</v>
      </c>
      <c r="S154" s="11">
        <f t="shared" si="12"/>
        <v>2</v>
      </c>
      <c r="T154" s="11">
        <f t="shared" si="13"/>
        <v>2</v>
      </c>
      <c r="U154" s="11">
        <f t="shared" si="14"/>
        <v>1</v>
      </c>
      <c r="V154" s="11">
        <f t="shared" si="15"/>
        <v>3</v>
      </c>
      <c r="W154" s="16">
        <f t="shared" si="17"/>
        <v>2</v>
      </c>
      <c r="X154" s="11">
        <f t="shared" si="16"/>
        <v>2</v>
      </c>
    </row>
    <row r="155" spans="1:24" x14ac:dyDescent="0.25">
      <c r="A155">
        <v>202</v>
      </c>
      <c r="B155" t="s">
        <v>308</v>
      </c>
      <c r="C155" t="s">
        <v>307</v>
      </c>
      <c r="D155">
        <v>16.452300000000001</v>
      </c>
      <c r="E155">
        <v>-85.831599999999995</v>
      </c>
      <c r="F155" t="s">
        <v>8</v>
      </c>
      <c r="G155" t="s">
        <v>211</v>
      </c>
      <c r="H155" t="s">
        <v>150</v>
      </c>
      <c r="I155" t="s">
        <v>286</v>
      </c>
      <c r="J155" t="s">
        <v>6</v>
      </c>
      <c r="K155" t="s">
        <v>88</v>
      </c>
      <c r="L155" t="s">
        <v>45</v>
      </c>
      <c r="M155" t="s">
        <v>60</v>
      </c>
      <c r="N155" t="s">
        <v>16</v>
      </c>
      <c r="O155" s="6">
        <v>9.8333333333332995E-2</v>
      </c>
      <c r="P155" s="11">
        <v>2062.1373858235002</v>
      </c>
      <c r="Q155" s="11">
        <v>1188.7470312098999</v>
      </c>
      <c r="R155" s="6">
        <v>0.30499999999999999</v>
      </c>
      <c r="S155" s="11">
        <f t="shared" si="12"/>
        <v>3</v>
      </c>
      <c r="T155" s="11">
        <f t="shared" si="13"/>
        <v>3</v>
      </c>
      <c r="U155" s="11">
        <f t="shared" si="14"/>
        <v>3</v>
      </c>
      <c r="V155" s="11">
        <f t="shared" si="15"/>
        <v>4</v>
      </c>
      <c r="W155" s="16">
        <f t="shared" si="17"/>
        <v>3.25</v>
      </c>
      <c r="X155" s="11">
        <f t="shared" si="16"/>
        <v>3</v>
      </c>
    </row>
    <row r="156" spans="1:24" x14ac:dyDescent="0.25">
      <c r="A156">
        <v>203</v>
      </c>
      <c r="B156" t="s">
        <v>306</v>
      </c>
      <c r="C156" t="s">
        <v>305</v>
      </c>
      <c r="D156">
        <v>16.444900000000001</v>
      </c>
      <c r="E156">
        <v>-85.855900000000005</v>
      </c>
      <c r="F156" t="s">
        <v>8</v>
      </c>
      <c r="G156" t="s">
        <v>211</v>
      </c>
      <c r="H156" t="s">
        <v>150</v>
      </c>
      <c r="I156" t="s">
        <v>286</v>
      </c>
      <c r="J156" t="s">
        <v>6</v>
      </c>
      <c r="K156" t="s">
        <v>46</v>
      </c>
      <c r="L156" t="s">
        <v>85</v>
      </c>
      <c r="M156" t="s">
        <v>60</v>
      </c>
      <c r="N156" t="s">
        <v>11</v>
      </c>
      <c r="O156" s="6">
        <v>0.35666666666667002</v>
      </c>
      <c r="P156" s="11">
        <v>728.10867865924001</v>
      </c>
      <c r="Q156" s="11">
        <v>93.147978498301001</v>
      </c>
      <c r="R156" s="6">
        <v>0.12666666666667001</v>
      </c>
      <c r="S156" s="11">
        <f t="shared" si="12"/>
        <v>1</v>
      </c>
      <c r="T156" s="11">
        <f t="shared" si="13"/>
        <v>1</v>
      </c>
      <c r="U156" s="11">
        <f t="shared" si="14"/>
        <v>1</v>
      </c>
      <c r="V156" s="11">
        <f t="shared" si="15"/>
        <v>3</v>
      </c>
      <c r="W156" s="16">
        <f t="shared" si="17"/>
        <v>1.5</v>
      </c>
      <c r="X156" s="11">
        <f t="shared" si="16"/>
        <v>1</v>
      </c>
    </row>
    <row r="157" spans="1:24" x14ac:dyDescent="0.25">
      <c r="A157">
        <v>204</v>
      </c>
      <c r="B157" t="s">
        <v>304</v>
      </c>
      <c r="C157" t="s">
        <v>303</v>
      </c>
      <c r="D157">
        <v>16.523</v>
      </c>
      <c r="E157">
        <v>-85.853200000000001</v>
      </c>
      <c r="F157" t="s">
        <v>8</v>
      </c>
      <c r="G157" t="s">
        <v>211</v>
      </c>
      <c r="H157" t="s">
        <v>150</v>
      </c>
      <c r="I157" t="s">
        <v>286</v>
      </c>
      <c r="J157" t="s">
        <v>6</v>
      </c>
      <c r="K157" t="s">
        <v>46</v>
      </c>
      <c r="L157" t="s">
        <v>49</v>
      </c>
      <c r="M157" t="s">
        <v>3</v>
      </c>
      <c r="N157" t="s">
        <v>11</v>
      </c>
      <c r="O157" s="6">
        <v>0.26166666666666999</v>
      </c>
      <c r="P157" s="11">
        <v>2176.2476227166999</v>
      </c>
      <c r="Q157" s="11">
        <v>572.64248476322996</v>
      </c>
      <c r="R157" s="6">
        <v>0.10833333333333001</v>
      </c>
      <c r="S157" s="11">
        <f t="shared" si="12"/>
        <v>1</v>
      </c>
      <c r="T157" s="11">
        <f t="shared" si="13"/>
        <v>3</v>
      </c>
      <c r="U157" s="11">
        <f t="shared" si="14"/>
        <v>2</v>
      </c>
      <c r="V157" s="11">
        <f t="shared" si="15"/>
        <v>3</v>
      </c>
      <c r="W157" s="16">
        <f t="shared" si="17"/>
        <v>2.25</v>
      </c>
      <c r="X157" s="11">
        <f t="shared" si="16"/>
        <v>2</v>
      </c>
    </row>
    <row r="158" spans="1:24" x14ac:dyDescent="0.25">
      <c r="A158">
        <v>205</v>
      </c>
      <c r="B158" t="s">
        <v>302</v>
      </c>
      <c r="C158" t="s">
        <v>301</v>
      </c>
      <c r="D158">
        <v>16.507999999999999</v>
      </c>
      <c r="E158">
        <v>-85.889200000000002</v>
      </c>
      <c r="F158" t="s">
        <v>8</v>
      </c>
      <c r="G158" t="s">
        <v>211</v>
      </c>
      <c r="H158" t="s">
        <v>150</v>
      </c>
      <c r="I158" t="s">
        <v>286</v>
      </c>
      <c r="J158" t="s">
        <v>41</v>
      </c>
      <c r="K158" t="s">
        <v>46</v>
      </c>
      <c r="L158" t="s">
        <v>54</v>
      </c>
      <c r="M158" t="s">
        <v>3</v>
      </c>
      <c r="N158" t="s">
        <v>16</v>
      </c>
      <c r="O158" s="6">
        <v>0.15833333333333</v>
      </c>
      <c r="P158" s="11">
        <v>1277.3379818239</v>
      </c>
      <c r="Q158" s="11">
        <v>1481.4794378709</v>
      </c>
      <c r="R158" s="6">
        <v>0.15166666666667</v>
      </c>
      <c r="S158" s="11">
        <f t="shared" si="12"/>
        <v>2</v>
      </c>
      <c r="T158" s="11">
        <f t="shared" si="13"/>
        <v>2</v>
      </c>
      <c r="U158" s="11">
        <f t="shared" si="14"/>
        <v>4</v>
      </c>
      <c r="V158" s="11">
        <f t="shared" si="15"/>
        <v>3</v>
      </c>
      <c r="W158" s="16">
        <f t="shared" si="17"/>
        <v>2.75</v>
      </c>
      <c r="X158" s="11">
        <f t="shared" si="16"/>
        <v>3</v>
      </c>
    </row>
    <row r="159" spans="1:24" x14ac:dyDescent="0.25">
      <c r="A159">
        <v>206</v>
      </c>
      <c r="B159" t="s">
        <v>300</v>
      </c>
      <c r="C159" t="s">
        <v>299</v>
      </c>
      <c r="D159">
        <v>16.498100000000001</v>
      </c>
      <c r="E159">
        <v>-85.901899999999998</v>
      </c>
      <c r="F159" t="s">
        <v>8</v>
      </c>
      <c r="G159" t="s">
        <v>211</v>
      </c>
      <c r="H159" t="s">
        <v>150</v>
      </c>
      <c r="I159" t="s">
        <v>286</v>
      </c>
      <c r="J159" t="s">
        <v>41</v>
      </c>
      <c r="K159" t="s">
        <v>46</v>
      </c>
      <c r="L159" t="s">
        <v>99</v>
      </c>
      <c r="M159" t="s">
        <v>60</v>
      </c>
      <c r="N159" t="s">
        <v>16</v>
      </c>
      <c r="O159" s="6">
        <v>0.24166666666667</v>
      </c>
      <c r="P159" s="11">
        <v>1285.0441117616001</v>
      </c>
      <c r="Q159" s="11">
        <v>760.80193617696</v>
      </c>
      <c r="R159" s="6">
        <v>0.11</v>
      </c>
      <c r="S159" s="11">
        <f t="shared" si="12"/>
        <v>2</v>
      </c>
      <c r="T159" s="11">
        <f t="shared" si="13"/>
        <v>2</v>
      </c>
      <c r="U159" s="11">
        <f t="shared" si="14"/>
        <v>2</v>
      </c>
      <c r="V159" s="11">
        <f t="shared" si="15"/>
        <v>3</v>
      </c>
      <c r="W159" s="16">
        <f t="shared" si="17"/>
        <v>2.25</v>
      </c>
      <c r="X159" s="11">
        <f t="shared" si="16"/>
        <v>2</v>
      </c>
    </row>
    <row r="160" spans="1:24" x14ac:dyDescent="0.25">
      <c r="A160">
        <v>208</v>
      </c>
      <c r="B160" t="s">
        <v>298</v>
      </c>
      <c r="C160" t="s">
        <v>297</v>
      </c>
      <c r="D160">
        <v>16.397200000000002</v>
      </c>
      <c r="E160">
        <v>-85.960999999999999</v>
      </c>
      <c r="F160" t="s">
        <v>8</v>
      </c>
      <c r="G160" t="s">
        <v>211</v>
      </c>
      <c r="H160" t="s">
        <v>150</v>
      </c>
      <c r="I160" t="s">
        <v>286</v>
      </c>
      <c r="J160" t="s">
        <v>41</v>
      </c>
      <c r="K160" t="s">
        <v>46</v>
      </c>
      <c r="L160" t="s">
        <v>61</v>
      </c>
      <c r="M160" t="s">
        <v>12</v>
      </c>
      <c r="N160" t="s">
        <v>11</v>
      </c>
      <c r="O160" s="6">
        <v>0.115</v>
      </c>
      <c r="P160" s="11">
        <v>1059.2783710260001</v>
      </c>
      <c r="Q160" s="11">
        <v>4676.5193340017004</v>
      </c>
      <c r="R160" s="6">
        <v>0.26500000000000001</v>
      </c>
      <c r="S160" s="11">
        <f t="shared" si="12"/>
        <v>3</v>
      </c>
      <c r="T160" s="11">
        <f t="shared" si="13"/>
        <v>2</v>
      </c>
      <c r="U160" s="11">
        <f t="shared" si="14"/>
        <v>5</v>
      </c>
      <c r="V160" s="11">
        <f t="shared" si="15"/>
        <v>4</v>
      </c>
      <c r="W160" s="16">
        <f t="shared" si="17"/>
        <v>3.5</v>
      </c>
      <c r="X160" s="11">
        <f t="shared" si="16"/>
        <v>4</v>
      </c>
    </row>
    <row r="161" spans="1:24" x14ac:dyDescent="0.25">
      <c r="A161">
        <v>209</v>
      </c>
      <c r="B161" t="s">
        <v>296</v>
      </c>
      <c r="C161" t="s">
        <v>295</v>
      </c>
      <c r="D161">
        <v>16.3994</v>
      </c>
      <c r="E161">
        <v>-85.896600000000007</v>
      </c>
      <c r="F161" t="s">
        <v>8</v>
      </c>
      <c r="G161" t="s">
        <v>211</v>
      </c>
      <c r="H161" t="s">
        <v>150</v>
      </c>
      <c r="I161" t="s">
        <v>286</v>
      </c>
      <c r="J161" t="s">
        <v>41</v>
      </c>
      <c r="K161" t="s">
        <v>46</v>
      </c>
      <c r="L161" t="s">
        <v>85</v>
      </c>
      <c r="M161" t="s">
        <v>3</v>
      </c>
      <c r="N161" t="s">
        <v>16</v>
      </c>
      <c r="O161" s="6">
        <v>0.30166666666667002</v>
      </c>
      <c r="P161" s="11">
        <v>806.70584589434998</v>
      </c>
      <c r="Q161" s="11">
        <v>219.50802001047001</v>
      </c>
      <c r="R161" s="6">
        <v>0.24166666666667</v>
      </c>
      <c r="S161" s="11">
        <f t="shared" si="12"/>
        <v>1</v>
      </c>
      <c r="T161" s="11">
        <f t="shared" si="13"/>
        <v>1</v>
      </c>
      <c r="U161" s="11">
        <f t="shared" si="14"/>
        <v>1</v>
      </c>
      <c r="V161" s="11">
        <f t="shared" si="15"/>
        <v>4</v>
      </c>
      <c r="W161" s="16">
        <f t="shared" si="17"/>
        <v>1.75</v>
      </c>
      <c r="X161" s="11">
        <f t="shared" si="16"/>
        <v>1</v>
      </c>
    </row>
    <row r="162" spans="1:24" x14ac:dyDescent="0.25">
      <c r="A162">
        <v>210</v>
      </c>
      <c r="B162" t="s">
        <v>294</v>
      </c>
      <c r="C162" t="s">
        <v>293</v>
      </c>
      <c r="D162">
        <v>16.413799999999998</v>
      </c>
      <c r="E162">
        <v>-85.902900000000002</v>
      </c>
      <c r="F162" t="s">
        <v>8</v>
      </c>
      <c r="G162" t="s">
        <v>211</v>
      </c>
      <c r="H162" t="s">
        <v>150</v>
      </c>
      <c r="I162" t="s">
        <v>286</v>
      </c>
      <c r="J162" t="s">
        <v>6</v>
      </c>
      <c r="K162" t="s">
        <v>46</v>
      </c>
      <c r="L162" t="s">
        <v>85</v>
      </c>
      <c r="M162" t="s">
        <v>84</v>
      </c>
      <c r="N162" t="s">
        <v>16</v>
      </c>
      <c r="O162" s="6">
        <v>5.5E-2</v>
      </c>
      <c r="P162" s="11">
        <v>3957.5028326741999</v>
      </c>
      <c r="Q162" s="11">
        <v>12.03424887944</v>
      </c>
      <c r="R162" s="6">
        <v>0.30333333333333001</v>
      </c>
      <c r="S162" s="11">
        <f t="shared" si="12"/>
        <v>3</v>
      </c>
      <c r="T162" s="11">
        <f t="shared" si="13"/>
        <v>5</v>
      </c>
      <c r="U162" s="11">
        <f t="shared" si="14"/>
        <v>1</v>
      </c>
      <c r="V162" s="11">
        <f t="shared" si="15"/>
        <v>4</v>
      </c>
      <c r="W162" s="16">
        <f t="shared" si="17"/>
        <v>3.25</v>
      </c>
      <c r="X162" s="11">
        <f t="shared" si="16"/>
        <v>3</v>
      </c>
    </row>
    <row r="163" spans="1:24" x14ac:dyDescent="0.25">
      <c r="A163">
        <v>246</v>
      </c>
      <c r="B163" t="s">
        <v>292</v>
      </c>
      <c r="C163" t="s">
        <v>291</v>
      </c>
      <c r="D163">
        <v>16.4861</v>
      </c>
      <c r="E163">
        <v>-85.917100000000005</v>
      </c>
      <c r="F163" t="s">
        <v>8</v>
      </c>
      <c r="G163" t="s">
        <v>211</v>
      </c>
      <c r="H163" t="s">
        <v>150</v>
      </c>
      <c r="I163" t="s">
        <v>286</v>
      </c>
      <c r="J163" t="s">
        <v>6</v>
      </c>
      <c r="K163" t="s">
        <v>46</v>
      </c>
      <c r="L163" t="s">
        <v>54</v>
      </c>
      <c r="M163" t="s">
        <v>60</v>
      </c>
      <c r="N163" t="s">
        <v>11</v>
      </c>
      <c r="O163" s="6">
        <v>0.53666666666666996</v>
      </c>
      <c r="P163" s="11">
        <v>1168.5664065916001</v>
      </c>
      <c r="Q163" s="11">
        <v>47.381613228965001</v>
      </c>
      <c r="R163" s="6">
        <v>0.10833333333333001</v>
      </c>
      <c r="S163" s="11">
        <f t="shared" si="12"/>
        <v>1</v>
      </c>
      <c r="T163" s="11">
        <f t="shared" si="13"/>
        <v>2</v>
      </c>
      <c r="U163" s="11">
        <f t="shared" si="14"/>
        <v>1</v>
      </c>
      <c r="V163" s="11">
        <f t="shared" si="15"/>
        <v>3</v>
      </c>
      <c r="W163" s="16">
        <f t="shared" si="17"/>
        <v>1.75</v>
      </c>
      <c r="X163" s="11">
        <f t="shared" si="16"/>
        <v>1</v>
      </c>
    </row>
    <row r="164" spans="1:24" x14ac:dyDescent="0.25">
      <c r="A164">
        <v>247</v>
      </c>
      <c r="B164" t="s">
        <v>290</v>
      </c>
      <c r="C164" t="s">
        <v>289</v>
      </c>
      <c r="D164">
        <v>16.443899999999999</v>
      </c>
      <c r="E164">
        <v>-85.955399999999997</v>
      </c>
      <c r="F164" t="s">
        <v>8</v>
      </c>
      <c r="G164" t="s">
        <v>211</v>
      </c>
      <c r="H164" t="s">
        <v>150</v>
      </c>
      <c r="I164" t="s">
        <v>286</v>
      </c>
      <c r="J164" t="s">
        <v>41</v>
      </c>
      <c r="K164" t="s">
        <v>46</v>
      </c>
      <c r="L164" t="s">
        <v>54</v>
      </c>
      <c r="M164" t="s">
        <v>60</v>
      </c>
      <c r="N164" t="s">
        <v>11</v>
      </c>
      <c r="O164" s="6">
        <v>0.41499999999999998</v>
      </c>
      <c r="P164" s="11">
        <v>1543.9542497757</v>
      </c>
      <c r="Q164" s="11">
        <v>86.906156480956</v>
      </c>
      <c r="R164" s="6">
        <v>0.15833333333333</v>
      </c>
      <c r="S164" s="11">
        <f t="shared" si="12"/>
        <v>1</v>
      </c>
      <c r="T164" s="11">
        <f t="shared" si="13"/>
        <v>2</v>
      </c>
      <c r="U164" s="11">
        <f t="shared" si="14"/>
        <v>1</v>
      </c>
      <c r="V164" s="11">
        <f t="shared" si="15"/>
        <v>3</v>
      </c>
      <c r="W164" s="16">
        <f t="shared" si="17"/>
        <v>1.75</v>
      </c>
      <c r="X164" s="11">
        <f t="shared" si="16"/>
        <v>1</v>
      </c>
    </row>
    <row r="165" spans="1:24" x14ac:dyDescent="0.25">
      <c r="A165">
        <v>248</v>
      </c>
      <c r="B165" t="s">
        <v>288</v>
      </c>
      <c r="C165" t="s">
        <v>287</v>
      </c>
      <c r="D165">
        <v>16.470300000000002</v>
      </c>
      <c r="E165">
        <v>-85.920199999999994</v>
      </c>
      <c r="F165" t="s">
        <v>8</v>
      </c>
      <c r="G165" t="s">
        <v>211</v>
      </c>
      <c r="H165" t="s">
        <v>150</v>
      </c>
      <c r="I165" t="s">
        <v>286</v>
      </c>
      <c r="J165" t="s">
        <v>41</v>
      </c>
      <c r="K165" t="s">
        <v>46</v>
      </c>
      <c r="L165" t="s">
        <v>54</v>
      </c>
      <c r="M165" t="s">
        <v>60</v>
      </c>
      <c r="N165" t="s">
        <v>11</v>
      </c>
      <c r="O165" s="6">
        <v>0.27500000000000002</v>
      </c>
      <c r="P165" s="11">
        <v>1426.5146592246999</v>
      </c>
      <c r="Q165" s="11">
        <v>533.84066650967998</v>
      </c>
      <c r="R165" s="6">
        <v>0.32166666666666999</v>
      </c>
      <c r="S165" s="11">
        <f t="shared" si="12"/>
        <v>1</v>
      </c>
      <c r="T165" s="11">
        <f t="shared" si="13"/>
        <v>2</v>
      </c>
      <c r="U165" s="11">
        <f t="shared" si="14"/>
        <v>2</v>
      </c>
      <c r="V165" s="11">
        <f t="shared" si="15"/>
        <v>4</v>
      </c>
      <c r="W165" s="16">
        <f t="shared" si="17"/>
        <v>2.25</v>
      </c>
      <c r="X165" s="11">
        <f t="shared" si="16"/>
        <v>2</v>
      </c>
    </row>
    <row r="166" spans="1:24" x14ac:dyDescent="0.25">
      <c r="A166" s="2"/>
      <c r="B166" s="2"/>
      <c r="C166" s="2"/>
      <c r="D166" s="2"/>
      <c r="E166" s="2"/>
      <c r="F166" s="2"/>
      <c r="G166" s="2"/>
      <c r="H166" s="2" t="s">
        <v>150</v>
      </c>
      <c r="I166" s="2" t="s">
        <v>286</v>
      </c>
      <c r="J166" s="2"/>
      <c r="K166" s="2"/>
      <c r="L166" s="2"/>
      <c r="M166" s="2"/>
      <c r="N166" s="2"/>
      <c r="O166" s="7">
        <f>AVERAGE(O151:O165)</f>
        <v>0.23635185185185337</v>
      </c>
      <c r="P166" s="12">
        <f>AVERAGE(P151:P165)</f>
        <v>1996.8292777462193</v>
      </c>
      <c r="Q166" s="12">
        <f>AVERAGE(Q151:Q165)</f>
        <v>908.19668747125422</v>
      </c>
      <c r="R166" s="7">
        <f>AVERAGE(R151:R165)</f>
        <v>0.20832098765432067</v>
      </c>
      <c r="S166" s="12">
        <f t="shared" si="12"/>
        <v>2</v>
      </c>
      <c r="T166" s="12">
        <f t="shared" si="13"/>
        <v>3</v>
      </c>
      <c r="U166" s="12">
        <f t="shared" si="14"/>
        <v>3</v>
      </c>
      <c r="V166" s="12">
        <f t="shared" si="15"/>
        <v>4</v>
      </c>
      <c r="W166" s="31">
        <f t="shared" si="17"/>
        <v>3</v>
      </c>
      <c r="X166" s="12">
        <f t="shared" si="16"/>
        <v>3</v>
      </c>
    </row>
    <row r="167" spans="1:24" x14ac:dyDescent="0.25">
      <c r="A167">
        <v>241</v>
      </c>
      <c r="B167" t="s">
        <v>285</v>
      </c>
      <c r="C167" t="s">
        <v>284</v>
      </c>
      <c r="D167">
        <v>16.278500000000001</v>
      </c>
      <c r="E167">
        <v>-86.603899999999996</v>
      </c>
      <c r="F167" t="s">
        <v>8</v>
      </c>
      <c r="G167" t="s">
        <v>211</v>
      </c>
      <c r="H167" t="s">
        <v>150</v>
      </c>
      <c r="I167" t="s">
        <v>235</v>
      </c>
      <c r="J167" t="s">
        <v>6</v>
      </c>
      <c r="K167" t="s">
        <v>46</v>
      </c>
      <c r="L167" t="s">
        <v>54</v>
      </c>
      <c r="M167" t="s">
        <v>3</v>
      </c>
      <c r="N167" t="s">
        <v>11</v>
      </c>
      <c r="O167" s="6">
        <v>0.22</v>
      </c>
      <c r="P167" s="11">
        <v>3850.7038167283999</v>
      </c>
      <c r="Q167" s="11">
        <v>496.12516874214998</v>
      </c>
      <c r="R167" s="6">
        <v>0.17666666666667</v>
      </c>
      <c r="S167" s="11">
        <f t="shared" si="12"/>
        <v>2</v>
      </c>
      <c r="T167" s="11">
        <f t="shared" si="13"/>
        <v>5</v>
      </c>
      <c r="U167" s="11">
        <f t="shared" si="14"/>
        <v>2</v>
      </c>
      <c r="V167" s="11">
        <f t="shared" si="15"/>
        <v>3</v>
      </c>
      <c r="W167" s="16">
        <f t="shared" si="17"/>
        <v>3</v>
      </c>
      <c r="X167" s="11">
        <f t="shared" si="16"/>
        <v>3</v>
      </c>
    </row>
    <row r="168" spans="1:24" x14ac:dyDescent="0.25">
      <c r="A168">
        <v>243</v>
      </c>
      <c r="B168" t="s">
        <v>283</v>
      </c>
      <c r="C168" t="s">
        <v>282</v>
      </c>
      <c r="D168">
        <v>16.289200000000001</v>
      </c>
      <c r="E168">
        <v>-86.602699999999999</v>
      </c>
      <c r="F168" t="s">
        <v>8</v>
      </c>
      <c r="G168" t="s">
        <v>211</v>
      </c>
      <c r="H168" t="s">
        <v>150</v>
      </c>
      <c r="I168" t="s">
        <v>235</v>
      </c>
      <c r="J168" t="s">
        <v>6</v>
      </c>
      <c r="K168" t="s">
        <v>46</v>
      </c>
      <c r="L168" t="s">
        <v>54</v>
      </c>
      <c r="M168" t="s">
        <v>3</v>
      </c>
      <c r="N168" t="s">
        <v>11</v>
      </c>
      <c r="O168" s="6">
        <v>0.41583333333333</v>
      </c>
      <c r="P168" s="11">
        <v>2230.9528111795998</v>
      </c>
      <c r="Q168" s="11">
        <v>61.412978624098997</v>
      </c>
      <c r="R168" s="6">
        <v>0.12</v>
      </c>
      <c r="S168" s="11">
        <f t="shared" si="12"/>
        <v>1</v>
      </c>
      <c r="T168" s="11">
        <f t="shared" si="13"/>
        <v>3</v>
      </c>
      <c r="U168" s="11">
        <f t="shared" si="14"/>
        <v>1</v>
      </c>
      <c r="V168" s="11">
        <f t="shared" si="15"/>
        <v>3</v>
      </c>
      <c r="W168" s="16">
        <f t="shared" si="17"/>
        <v>2</v>
      </c>
      <c r="X168" s="11">
        <f t="shared" si="16"/>
        <v>2</v>
      </c>
    </row>
    <row r="169" spans="1:24" x14ac:dyDescent="0.25">
      <c r="A169">
        <v>249</v>
      </c>
      <c r="B169" t="s">
        <v>281</v>
      </c>
      <c r="C169" t="s">
        <v>280</v>
      </c>
      <c r="D169">
        <v>16.313500000000001</v>
      </c>
      <c r="E169">
        <v>-86.591999999999999</v>
      </c>
      <c r="F169" t="s">
        <v>8</v>
      </c>
      <c r="G169" t="s">
        <v>211</v>
      </c>
      <c r="H169" t="s">
        <v>150</v>
      </c>
      <c r="I169" t="s">
        <v>235</v>
      </c>
      <c r="J169" t="s">
        <v>6</v>
      </c>
      <c r="K169" t="s">
        <v>46</v>
      </c>
      <c r="L169" t="s">
        <v>49</v>
      </c>
      <c r="M169" t="s">
        <v>60</v>
      </c>
      <c r="N169" t="s">
        <v>2</v>
      </c>
      <c r="O169" s="6">
        <v>0.31583333333333002</v>
      </c>
      <c r="P169" s="11">
        <v>5613.4938916438996</v>
      </c>
      <c r="Q169" s="11">
        <v>381.34296513333999</v>
      </c>
      <c r="R169" s="6">
        <v>0.11</v>
      </c>
      <c r="S169" s="11">
        <f t="shared" si="12"/>
        <v>1</v>
      </c>
      <c r="T169" s="11">
        <f t="shared" si="13"/>
        <v>5</v>
      </c>
      <c r="U169" s="11">
        <f t="shared" si="14"/>
        <v>1</v>
      </c>
      <c r="V169" s="11">
        <f t="shared" si="15"/>
        <v>3</v>
      </c>
      <c r="W169" s="16">
        <f t="shared" si="17"/>
        <v>2.5</v>
      </c>
      <c r="X169" s="11">
        <f t="shared" si="16"/>
        <v>2</v>
      </c>
    </row>
    <row r="170" spans="1:24" x14ac:dyDescent="0.25">
      <c r="A170">
        <v>250</v>
      </c>
      <c r="B170" t="s">
        <v>279</v>
      </c>
      <c r="C170" t="s">
        <v>278</v>
      </c>
      <c r="D170">
        <v>16.3215</v>
      </c>
      <c r="E170">
        <v>-86.584400000000002</v>
      </c>
      <c r="F170" t="s">
        <v>8</v>
      </c>
      <c r="G170" t="s">
        <v>211</v>
      </c>
      <c r="H170" t="s">
        <v>150</v>
      </c>
      <c r="I170" t="s">
        <v>235</v>
      </c>
      <c r="J170" t="s">
        <v>6</v>
      </c>
      <c r="K170" t="s">
        <v>46</v>
      </c>
      <c r="L170" t="s">
        <v>85</v>
      </c>
      <c r="M170" t="s">
        <v>60</v>
      </c>
      <c r="N170" t="s">
        <v>2</v>
      </c>
      <c r="O170" s="6">
        <v>0.22750000000000001</v>
      </c>
      <c r="P170" s="11">
        <v>4675.0633593168996</v>
      </c>
      <c r="Q170" s="11">
        <v>206.44434429777999</v>
      </c>
      <c r="R170" s="6">
        <v>0.15833333333333</v>
      </c>
      <c r="S170" s="11">
        <f t="shared" si="12"/>
        <v>2</v>
      </c>
      <c r="T170" s="11">
        <f t="shared" si="13"/>
        <v>5</v>
      </c>
      <c r="U170" s="11">
        <f t="shared" si="14"/>
        <v>1</v>
      </c>
      <c r="V170" s="11">
        <f t="shared" si="15"/>
        <v>3</v>
      </c>
      <c r="W170" s="16">
        <f t="shared" si="17"/>
        <v>2.75</v>
      </c>
      <c r="X170" s="11">
        <f t="shared" si="16"/>
        <v>3</v>
      </c>
    </row>
    <row r="171" spans="1:24" x14ac:dyDescent="0.25">
      <c r="A171">
        <v>251</v>
      </c>
      <c r="B171" t="s">
        <v>277</v>
      </c>
      <c r="C171" t="s">
        <v>276</v>
      </c>
      <c r="D171">
        <v>16.334399999999999</v>
      </c>
      <c r="E171">
        <v>-86.571200000000005</v>
      </c>
      <c r="F171" t="s">
        <v>8</v>
      </c>
      <c r="G171" t="s">
        <v>211</v>
      </c>
      <c r="H171" t="s">
        <v>150</v>
      </c>
      <c r="I171" t="s">
        <v>235</v>
      </c>
      <c r="J171" t="s">
        <v>6</v>
      </c>
      <c r="K171" t="s">
        <v>46</v>
      </c>
      <c r="L171" t="s">
        <v>85</v>
      </c>
      <c r="M171" t="s">
        <v>60</v>
      </c>
      <c r="N171" t="s">
        <v>2</v>
      </c>
      <c r="O171" s="6">
        <v>0.41249999999999998</v>
      </c>
      <c r="P171" s="11">
        <v>3640.2098363979999</v>
      </c>
      <c r="Q171" s="11">
        <v>160.47188634304999</v>
      </c>
      <c r="R171" s="6">
        <v>9.6666666666666998E-2</v>
      </c>
      <c r="S171" s="11">
        <f t="shared" si="12"/>
        <v>1</v>
      </c>
      <c r="T171" s="11">
        <f t="shared" si="13"/>
        <v>5</v>
      </c>
      <c r="U171" s="11">
        <f t="shared" si="14"/>
        <v>1</v>
      </c>
      <c r="V171" s="11">
        <f t="shared" si="15"/>
        <v>2</v>
      </c>
      <c r="W171" s="16">
        <f t="shared" si="17"/>
        <v>2.25</v>
      </c>
      <c r="X171" s="11">
        <f t="shared" si="16"/>
        <v>2</v>
      </c>
    </row>
    <row r="172" spans="1:24" x14ac:dyDescent="0.25">
      <c r="A172">
        <v>252</v>
      </c>
      <c r="B172" t="s">
        <v>275</v>
      </c>
      <c r="C172" t="s">
        <v>274</v>
      </c>
      <c r="D172">
        <v>16.373799999999999</v>
      </c>
      <c r="E172">
        <v>-86.482900000000001</v>
      </c>
      <c r="F172" t="s">
        <v>8</v>
      </c>
      <c r="G172" t="s">
        <v>211</v>
      </c>
      <c r="H172" t="s">
        <v>150</v>
      </c>
      <c r="I172" t="s">
        <v>235</v>
      </c>
      <c r="J172" t="s">
        <v>6</v>
      </c>
      <c r="K172" t="s">
        <v>46</v>
      </c>
      <c r="L172" t="s">
        <v>85</v>
      </c>
      <c r="M172" t="s">
        <v>60</v>
      </c>
      <c r="N172" t="s">
        <v>16</v>
      </c>
      <c r="O172" s="6">
        <v>0.28833333333333</v>
      </c>
      <c r="P172" s="11">
        <v>4245.8993421230998</v>
      </c>
      <c r="Q172" s="11">
        <v>1538.6772004495001</v>
      </c>
      <c r="R172" s="6">
        <v>0.16</v>
      </c>
      <c r="S172" s="11">
        <f t="shared" si="12"/>
        <v>1</v>
      </c>
      <c r="T172" s="11">
        <f t="shared" si="13"/>
        <v>5</v>
      </c>
      <c r="U172" s="11">
        <f t="shared" si="14"/>
        <v>4</v>
      </c>
      <c r="V172" s="11">
        <f t="shared" si="15"/>
        <v>3</v>
      </c>
      <c r="W172" s="16">
        <f t="shared" si="17"/>
        <v>3.25</v>
      </c>
      <c r="X172" s="11">
        <f t="shared" si="16"/>
        <v>3</v>
      </c>
    </row>
    <row r="173" spans="1:24" x14ac:dyDescent="0.25">
      <c r="A173">
        <v>253</v>
      </c>
      <c r="B173" t="s">
        <v>273</v>
      </c>
      <c r="C173" t="s">
        <v>272</v>
      </c>
      <c r="D173">
        <v>16.340699999999998</v>
      </c>
      <c r="E173">
        <v>-86.561700000000002</v>
      </c>
      <c r="F173" t="s">
        <v>8</v>
      </c>
      <c r="G173" t="s">
        <v>211</v>
      </c>
      <c r="H173" t="s">
        <v>150</v>
      </c>
      <c r="I173" t="s">
        <v>235</v>
      </c>
      <c r="J173" t="s">
        <v>6</v>
      </c>
      <c r="K173" t="s">
        <v>46</v>
      </c>
      <c r="L173" t="s">
        <v>85</v>
      </c>
      <c r="M173" t="s">
        <v>60</v>
      </c>
      <c r="N173" t="s">
        <v>16</v>
      </c>
      <c r="O173" s="6">
        <v>0.26583333333332998</v>
      </c>
      <c r="P173" s="11">
        <v>3610.6845965271</v>
      </c>
      <c r="Q173" s="11">
        <v>43.161901163484004</v>
      </c>
      <c r="R173" s="6">
        <v>0.08</v>
      </c>
      <c r="S173" s="11">
        <f t="shared" si="12"/>
        <v>1</v>
      </c>
      <c r="T173" s="11">
        <f t="shared" si="13"/>
        <v>5</v>
      </c>
      <c r="U173" s="11">
        <f t="shared" si="14"/>
        <v>1</v>
      </c>
      <c r="V173" s="11">
        <f t="shared" si="15"/>
        <v>2</v>
      </c>
      <c r="W173" s="16">
        <f t="shared" si="17"/>
        <v>2.25</v>
      </c>
      <c r="X173" s="11">
        <f t="shared" si="16"/>
        <v>2</v>
      </c>
    </row>
    <row r="174" spans="1:24" x14ac:dyDescent="0.25">
      <c r="A174">
        <v>254</v>
      </c>
      <c r="B174" t="s">
        <v>271</v>
      </c>
      <c r="C174" t="s">
        <v>270</v>
      </c>
      <c r="D174">
        <v>16.357900000000001</v>
      </c>
      <c r="E174">
        <v>-86.533699999999996</v>
      </c>
      <c r="F174" t="s">
        <v>8</v>
      </c>
      <c r="G174" t="s">
        <v>211</v>
      </c>
      <c r="H174" t="s">
        <v>150</v>
      </c>
      <c r="I174" t="s">
        <v>235</v>
      </c>
      <c r="J174" t="s">
        <v>6</v>
      </c>
      <c r="K174" t="s">
        <v>46</v>
      </c>
      <c r="L174" t="s">
        <v>85</v>
      </c>
      <c r="M174" t="s">
        <v>60</v>
      </c>
      <c r="N174" t="s">
        <v>16</v>
      </c>
      <c r="O174" s="6">
        <v>0.37666666666666998</v>
      </c>
      <c r="P174" s="11">
        <v>5053.7656488609</v>
      </c>
      <c r="Q174" s="11">
        <v>2296.1838297234999</v>
      </c>
      <c r="R174" s="6">
        <v>0.05</v>
      </c>
      <c r="S174" s="11">
        <f t="shared" si="12"/>
        <v>1</v>
      </c>
      <c r="T174" s="11">
        <f t="shared" si="13"/>
        <v>5</v>
      </c>
      <c r="U174" s="11">
        <f t="shared" si="14"/>
        <v>5</v>
      </c>
      <c r="V174" s="11">
        <f t="shared" si="15"/>
        <v>2</v>
      </c>
      <c r="W174" s="16">
        <f t="shared" si="17"/>
        <v>3.25</v>
      </c>
      <c r="X174" s="11">
        <f t="shared" si="16"/>
        <v>3</v>
      </c>
    </row>
    <row r="175" spans="1:24" x14ac:dyDescent="0.25">
      <c r="A175">
        <v>258</v>
      </c>
      <c r="B175" t="s">
        <v>269</v>
      </c>
      <c r="C175" t="s">
        <v>268</v>
      </c>
      <c r="D175">
        <v>16.4084</v>
      </c>
      <c r="E175">
        <v>-86.4071</v>
      </c>
      <c r="F175" t="s">
        <v>8</v>
      </c>
      <c r="G175" t="s">
        <v>211</v>
      </c>
      <c r="H175" t="s">
        <v>150</v>
      </c>
      <c r="I175" t="s">
        <v>235</v>
      </c>
      <c r="J175" t="s">
        <v>6</v>
      </c>
      <c r="K175" t="s">
        <v>46</v>
      </c>
      <c r="L175" t="s">
        <v>49</v>
      </c>
      <c r="M175" t="s">
        <v>3</v>
      </c>
      <c r="N175" t="s">
        <v>16</v>
      </c>
      <c r="O175" s="6">
        <v>0.24166666666667</v>
      </c>
      <c r="P175" s="11">
        <v>5331.0944165254996</v>
      </c>
      <c r="Q175" s="11">
        <v>159.17013039308</v>
      </c>
      <c r="R175" s="6">
        <v>0.17333333333333001</v>
      </c>
      <c r="S175" s="11">
        <f t="shared" si="12"/>
        <v>2</v>
      </c>
      <c r="T175" s="11">
        <f t="shared" si="13"/>
        <v>5</v>
      </c>
      <c r="U175" s="11">
        <f t="shared" si="14"/>
        <v>1</v>
      </c>
      <c r="V175" s="11">
        <f t="shared" si="15"/>
        <v>3</v>
      </c>
      <c r="W175" s="16">
        <f t="shared" si="17"/>
        <v>2.75</v>
      </c>
      <c r="X175" s="11">
        <f t="shared" si="16"/>
        <v>3</v>
      </c>
    </row>
    <row r="176" spans="1:24" x14ac:dyDescent="0.25">
      <c r="A176">
        <v>259</v>
      </c>
      <c r="B176" t="s">
        <v>267</v>
      </c>
      <c r="C176" t="s">
        <v>266</v>
      </c>
      <c r="D176">
        <v>16.426100000000002</v>
      </c>
      <c r="E176">
        <v>-86.355800000000002</v>
      </c>
      <c r="F176" t="s">
        <v>8</v>
      </c>
      <c r="G176" t="s">
        <v>211</v>
      </c>
      <c r="H176" t="s">
        <v>150</v>
      </c>
      <c r="I176" t="s">
        <v>235</v>
      </c>
      <c r="J176" t="s">
        <v>6</v>
      </c>
      <c r="K176" t="s">
        <v>46</v>
      </c>
      <c r="L176" t="s">
        <v>49</v>
      </c>
      <c r="M176" t="s">
        <v>60</v>
      </c>
      <c r="N176" t="s">
        <v>11</v>
      </c>
      <c r="O176" s="6">
        <v>0.23666666666666999</v>
      </c>
      <c r="P176" s="11">
        <v>1236.2627867086001</v>
      </c>
      <c r="Q176" s="11">
        <v>33.959795106462998</v>
      </c>
      <c r="R176" s="6">
        <v>0.18166666666667</v>
      </c>
      <c r="S176" s="11">
        <f t="shared" si="12"/>
        <v>2</v>
      </c>
      <c r="T176" s="11">
        <f t="shared" si="13"/>
        <v>2</v>
      </c>
      <c r="U176" s="11">
        <f t="shared" si="14"/>
        <v>1</v>
      </c>
      <c r="V176" s="11">
        <f t="shared" si="15"/>
        <v>3</v>
      </c>
      <c r="W176" s="16">
        <f t="shared" si="17"/>
        <v>2</v>
      </c>
      <c r="X176" s="11">
        <f t="shared" si="16"/>
        <v>2</v>
      </c>
    </row>
    <row r="177" spans="1:24" x14ac:dyDescent="0.25">
      <c r="A177">
        <v>260</v>
      </c>
      <c r="B177" t="s">
        <v>265</v>
      </c>
      <c r="C177" t="s">
        <v>264</v>
      </c>
      <c r="D177">
        <v>16.287600000000001</v>
      </c>
      <c r="E177">
        <v>-86.52</v>
      </c>
      <c r="F177" t="s">
        <v>8</v>
      </c>
      <c r="G177" t="s">
        <v>211</v>
      </c>
      <c r="H177" t="s">
        <v>150</v>
      </c>
      <c r="I177" t="s">
        <v>235</v>
      </c>
      <c r="J177" t="s">
        <v>41</v>
      </c>
      <c r="K177" t="s">
        <v>46</v>
      </c>
      <c r="L177" t="s">
        <v>66</v>
      </c>
      <c r="M177" t="s">
        <v>60</v>
      </c>
      <c r="N177" t="s">
        <v>16</v>
      </c>
      <c r="O177" s="6">
        <v>0.26166666666666999</v>
      </c>
      <c r="P177" s="11">
        <v>1038.9236896397999</v>
      </c>
      <c r="Q177" s="11">
        <v>2062.5032076562002</v>
      </c>
      <c r="R177" s="6">
        <v>0.24583333333332999</v>
      </c>
      <c r="S177" s="11">
        <f t="shared" si="12"/>
        <v>1</v>
      </c>
      <c r="T177" s="11">
        <f t="shared" si="13"/>
        <v>2</v>
      </c>
      <c r="U177" s="11">
        <f t="shared" si="14"/>
        <v>5</v>
      </c>
      <c r="V177" s="11">
        <f t="shared" si="15"/>
        <v>4</v>
      </c>
      <c r="W177" s="16">
        <f t="shared" si="17"/>
        <v>3</v>
      </c>
      <c r="X177" s="11">
        <f t="shared" si="16"/>
        <v>3</v>
      </c>
    </row>
    <row r="178" spans="1:24" x14ac:dyDescent="0.25">
      <c r="A178">
        <v>304</v>
      </c>
      <c r="B178" t="s">
        <v>263</v>
      </c>
      <c r="C178" t="s">
        <v>262</v>
      </c>
      <c r="D178">
        <v>16.436800000000002</v>
      </c>
      <c r="E178">
        <v>-86.261300000000006</v>
      </c>
      <c r="F178" t="s">
        <v>8</v>
      </c>
      <c r="G178" t="s">
        <v>211</v>
      </c>
      <c r="H178" t="s">
        <v>150</v>
      </c>
      <c r="I178" t="s">
        <v>235</v>
      </c>
      <c r="J178" t="s">
        <v>55</v>
      </c>
      <c r="K178" t="s">
        <v>46</v>
      </c>
      <c r="L178" t="s">
        <v>99</v>
      </c>
      <c r="M178" t="s">
        <v>60</v>
      </c>
      <c r="N178" t="s">
        <v>11</v>
      </c>
      <c r="O178" s="6">
        <v>0.25916666666666999</v>
      </c>
      <c r="P178" s="11">
        <v>1429.7634912665001</v>
      </c>
      <c r="Q178" s="11">
        <v>17.364779479757001</v>
      </c>
      <c r="R178" s="6">
        <v>0.105</v>
      </c>
      <c r="S178" s="11">
        <f t="shared" si="12"/>
        <v>1</v>
      </c>
      <c r="T178" s="11">
        <f t="shared" si="13"/>
        <v>2</v>
      </c>
      <c r="U178" s="11">
        <f t="shared" si="14"/>
        <v>1</v>
      </c>
      <c r="V178" s="11">
        <f t="shared" si="15"/>
        <v>3</v>
      </c>
      <c r="W178" s="16">
        <f t="shared" si="17"/>
        <v>1.75</v>
      </c>
      <c r="X178" s="11">
        <f t="shared" si="16"/>
        <v>1</v>
      </c>
    </row>
    <row r="179" spans="1:24" x14ac:dyDescent="0.25">
      <c r="A179">
        <v>305</v>
      </c>
      <c r="B179" t="s">
        <v>261</v>
      </c>
      <c r="C179" t="s">
        <v>260</v>
      </c>
      <c r="D179">
        <v>16.442399999999999</v>
      </c>
      <c r="E179">
        <v>-86.187899999999999</v>
      </c>
      <c r="F179" t="s">
        <v>8</v>
      </c>
      <c r="G179" t="s">
        <v>211</v>
      </c>
      <c r="H179" t="s">
        <v>150</v>
      </c>
      <c r="I179" t="s">
        <v>235</v>
      </c>
      <c r="J179" t="s">
        <v>55</v>
      </c>
      <c r="K179" t="s">
        <v>46</v>
      </c>
      <c r="L179" t="s">
        <v>54</v>
      </c>
      <c r="M179" t="s">
        <v>60</v>
      </c>
      <c r="N179" t="s">
        <v>11</v>
      </c>
      <c r="O179" s="6">
        <v>0.16</v>
      </c>
      <c r="P179" s="11">
        <v>1190.6583893347999</v>
      </c>
      <c r="Q179" s="11">
        <v>192.55481046950999</v>
      </c>
      <c r="R179" s="6">
        <v>0.21166666666667</v>
      </c>
      <c r="S179" s="11">
        <f t="shared" si="12"/>
        <v>2</v>
      </c>
      <c r="T179" s="11">
        <f t="shared" si="13"/>
        <v>2</v>
      </c>
      <c r="U179" s="11">
        <f t="shared" si="14"/>
        <v>1</v>
      </c>
      <c r="V179" s="11">
        <f t="shared" si="15"/>
        <v>4</v>
      </c>
      <c r="W179" s="16">
        <f t="shared" si="17"/>
        <v>2.25</v>
      </c>
      <c r="X179" s="11">
        <f t="shared" si="16"/>
        <v>2</v>
      </c>
    </row>
    <row r="180" spans="1:24" x14ac:dyDescent="0.25">
      <c r="A180">
        <v>306</v>
      </c>
      <c r="B180" t="s">
        <v>259</v>
      </c>
      <c r="C180" t="s">
        <v>258</v>
      </c>
      <c r="D180">
        <v>16.451499999999999</v>
      </c>
      <c r="E180">
        <v>-86.137600000000006</v>
      </c>
      <c r="F180" t="s">
        <v>8</v>
      </c>
      <c r="G180" t="s">
        <v>211</v>
      </c>
      <c r="H180" t="s">
        <v>150</v>
      </c>
      <c r="I180" t="s">
        <v>235</v>
      </c>
      <c r="J180" t="s">
        <v>55</v>
      </c>
      <c r="K180" t="s">
        <v>46</v>
      </c>
      <c r="L180" t="s">
        <v>54</v>
      </c>
      <c r="M180" t="s">
        <v>60</v>
      </c>
      <c r="N180" t="s">
        <v>11</v>
      </c>
      <c r="O180" s="6">
        <v>0.27416666666667</v>
      </c>
      <c r="P180" s="11">
        <v>1181.3887478764</v>
      </c>
      <c r="Q180" s="11">
        <v>442.27788523367002</v>
      </c>
      <c r="R180" s="6">
        <v>0.14166666666666999</v>
      </c>
      <c r="S180" s="11">
        <f t="shared" si="12"/>
        <v>1</v>
      </c>
      <c r="T180" s="11">
        <f t="shared" si="13"/>
        <v>2</v>
      </c>
      <c r="U180" s="11">
        <f t="shared" si="14"/>
        <v>2</v>
      </c>
      <c r="V180" s="11">
        <f t="shared" si="15"/>
        <v>3</v>
      </c>
      <c r="W180" s="16">
        <f t="shared" si="17"/>
        <v>2</v>
      </c>
      <c r="X180" s="11">
        <f t="shared" si="16"/>
        <v>2</v>
      </c>
    </row>
    <row r="181" spans="1:24" x14ac:dyDescent="0.25">
      <c r="A181">
        <v>307</v>
      </c>
      <c r="B181" t="s">
        <v>257</v>
      </c>
      <c r="C181" t="s">
        <v>256</v>
      </c>
      <c r="D181">
        <v>16.384</v>
      </c>
      <c r="E181">
        <v>-86.350300000000004</v>
      </c>
      <c r="F181" t="s">
        <v>8</v>
      </c>
      <c r="G181" t="s">
        <v>211</v>
      </c>
      <c r="H181" t="s">
        <v>150</v>
      </c>
      <c r="I181" t="s">
        <v>235</v>
      </c>
      <c r="J181" t="s">
        <v>6</v>
      </c>
      <c r="K181" t="s">
        <v>46</v>
      </c>
      <c r="L181" t="s">
        <v>99</v>
      </c>
      <c r="M181" t="s">
        <v>84</v>
      </c>
      <c r="N181" t="s">
        <v>16</v>
      </c>
      <c r="O181" s="6">
        <v>4.1666666666666997E-2</v>
      </c>
      <c r="P181" s="11">
        <v>3229.7786226622002</v>
      </c>
      <c r="Q181" s="11">
        <v>43.129939254389001</v>
      </c>
      <c r="R181" s="6">
        <v>0.23</v>
      </c>
      <c r="S181" s="11">
        <f t="shared" si="12"/>
        <v>4</v>
      </c>
      <c r="T181" s="11">
        <f t="shared" si="13"/>
        <v>4</v>
      </c>
      <c r="U181" s="11">
        <f t="shared" si="14"/>
        <v>1</v>
      </c>
      <c r="V181" s="11">
        <f t="shared" si="15"/>
        <v>4</v>
      </c>
      <c r="W181" s="16">
        <f t="shared" si="17"/>
        <v>3.25</v>
      </c>
      <c r="X181" s="11">
        <f t="shared" si="16"/>
        <v>3</v>
      </c>
    </row>
    <row r="182" spans="1:24" x14ac:dyDescent="0.25">
      <c r="A182">
        <v>308</v>
      </c>
      <c r="B182" t="s">
        <v>255</v>
      </c>
      <c r="C182" t="s">
        <v>254</v>
      </c>
      <c r="D182">
        <v>16.400300000000001</v>
      </c>
      <c r="E182">
        <v>-86.286000000000001</v>
      </c>
      <c r="F182" t="s">
        <v>8</v>
      </c>
      <c r="G182" t="s">
        <v>211</v>
      </c>
      <c r="H182" t="s">
        <v>150</v>
      </c>
      <c r="I182" t="s">
        <v>235</v>
      </c>
      <c r="J182" t="s">
        <v>6</v>
      </c>
      <c r="K182" t="s">
        <v>46</v>
      </c>
      <c r="L182" t="s">
        <v>61</v>
      </c>
      <c r="M182" t="s">
        <v>60</v>
      </c>
      <c r="N182" t="s">
        <v>11</v>
      </c>
      <c r="O182" s="6">
        <v>1.5833333333333002E-2</v>
      </c>
      <c r="P182" s="11">
        <v>1300.8392692028001</v>
      </c>
      <c r="Q182" s="11">
        <v>65.708771465778</v>
      </c>
      <c r="R182" s="6">
        <v>0.26333333333332998</v>
      </c>
      <c r="S182" s="11">
        <f t="shared" si="12"/>
        <v>4</v>
      </c>
      <c r="T182" s="11">
        <f t="shared" si="13"/>
        <v>2</v>
      </c>
      <c r="U182" s="11">
        <f t="shared" si="14"/>
        <v>1</v>
      </c>
      <c r="V182" s="11">
        <f t="shared" si="15"/>
        <v>4</v>
      </c>
      <c r="W182" s="16">
        <f t="shared" si="17"/>
        <v>2.75</v>
      </c>
      <c r="X182" s="11">
        <f t="shared" si="16"/>
        <v>3</v>
      </c>
    </row>
    <row r="183" spans="1:24" x14ac:dyDescent="0.25">
      <c r="A183">
        <v>309</v>
      </c>
      <c r="B183" t="s">
        <v>253</v>
      </c>
      <c r="C183" t="s">
        <v>252</v>
      </c>
      <c r="D183">
        <v>16.411100000000001</v>
      </c>
      <c r="E183">
        <v>-86.239699999999999</v>
      </c>
      <c r="F183" t="s">
        <v>8</v>
      </c>
      <c r="G183" t="s">
        <v>211</v>
      </c>
      <c r="H183" t="s">
        <v>150</v>
      </c>
      <c r="I183" t="s">
        <v>235</v>
      </c>
      <c r="J183" t="s">
        <v>6</v>
      </c>
      <c r="K183" t="s">
        <v>46</v>
      </c>
      <c r="L183" t="s">
        <v>61</v>
      </c>
      <c r="M183" t="s">
        <v>60</v>
      </c>
      <c r="N183" t="s">
        <v>11</v>
      </c>
      <c r="O183" s="6">
        <v>8.0833333333332993E-2</v>
      </c>
      <c r="P183" s="11">
        <v>2016.0762905270001</v>
      </c>
      <c r="Q183" s="11">
        <v>434.02795295947999</v>
      </c>
      <c r="R183" s="6">
        <v>0.28000000000000003</v>
      </c>
      <c r="S183" s="11">
        <f t="shared" si="12"/>
        <v>3</v>
      </c>
      <c r="T183" s="11">
        <f t="shared" si="13"/>
        <v>3</v>
      </c>
      <c r="U183" s="11">
        <f t="shared" si="14"/>
        <v>2</v>
      </c>
      <c r="V183" s="11">
        <f t="shared" si="15"/>
        <v>4</v>
      </c>
      <c r="W183" s="16">
        <f t="shared" si="17"/>
        <v>3</v>
      </c>
      <c r="X183" s="11">
        <f t="shared" si="16"/>
        <v>3</v>
      </c>
    </row>
    <row r="184" spans="1:24" x14ac:dyDescent="0.25">
      <c r="A184">
        <v>312</v>
      </c>
      <c r="B184" t="s">
        <v>251</v>
      </c>
      <c r="C184" t="s">
        <v>250</v>
      </c>
      <c r="D184">
        <v>16.4297</v>
      </c>
      <c r="E184">
        <v>-86.096199999999996</v>
      </c>
      <c r="F184" t="s">
        <v>8</v>
      </c>
      <c r="G184" t="s">
        <v>211</v>
      </c>
      <c r="H184" t="s">
        <v>150</v>
      </c>
      <c r="I184" t="s">
        <v>235</v>
      </c>
      <c r="J184" t="s">
        <v>41</v>
      </c>
      <c r="K184" t="s">
        <v>46</v>
      </c>
      <c r="L184" t="s">
        <v>54</v>
      </c>
      <c r="M184" t="s">
        <v>60</v>
      </c>
      <c r="N184" t="s">
        <v>16</v>
      </c>
      <c r="O184" s="6">
        <v>0.16166666666667001</v>
      </c>
      <c r="P184" s="11">
        <v>692.62404525036004</v>
      </c>
      <c r="Q184" s="11">
        <v>136.73356289130999</v>
      </c>
      <c r="R184" s="6">
        <v>0.13</v>
      </c>
      <c r="S184" s="11">
        <f t="shared" si="12"/>
        <v>2</v>
      </c>
      <c r="T184" s="11">
        <f t="shared" si="13"/>
        <v>1</v>
      </c>
      <c r="U184" s="11">
        <f t="shared" si="14"/>
        <v>1</v>
      </c>
      <c r="V184" s="11">
        <f t="shared" si="15"/>
        <v>3</v>
      </c>
      <c r="W184" s="16">
        <f t="shared" si="17"/>
        <v>1.75</v>
      </c>
      <c r="X184" s="11">
        <f t="shared" si="16"/>
        <v>1</v>
      </c>
    </row>
    <row r="185" spans="1:24" x14ac:dyDescent="0.25">
      <c r="A185">
        <v>313</v>
      </c>
      <c r="B185" t="s">
        <v>249</v>
      </c>
      <c r="C185" t="s">
        <v>248</v>
      </c>
      <c r="D185">
        <v>16.421700000000001</v>
      </c>
      <c r="E185">
        <v>-86.13</v>
      </c>
      <c r="F185" t="s">
        <v>8</v>
      </c>
      <c r="G185" t="s">
        <v>211</v>
      </c>
      <c r="H185" t="s">
        <v>150</v>
      </c>
      <c r="I185" t="s">
        <v>235</v>
      </c>
      <c r="J185" t="s">
        <v>6</v>
      </c>
      <c r="K185" t="s">
        <v>46</v>
      </c>
      <c r="L185" t="s">
        <v>49</v>
      </c>
      <c r="M185" t="s">
        <v>84</v>
      </c>
      <c r="N185" t="s">
        <v>16</v>
      </c>
      <c r="O185" s="6">
        <v>2.1666666666667E-2</v>
      </c>
      <c r="P185" s="11">
        <v>1562.179739076</v>
      </c>
      <c r="Q185" s="11">
        <v>393.25141096150003</v>
      </c>
      <c r="R185" s="6">
        <v>0.32</v>
      </c>
      <c r="S185" s="11">
        <f t="shared" si="12"/>
        <v>4</v>
      </c>
      <c r="T185" s="11">
        <f t="shared" si="13"/>
        <v>2</v>
      </c>
      <c r="U185" s="11">
        <f t="shared" si="14"/>
        <v>2</v>
      </c>
      <c r="V185" s="11">
        <f t="shared" si="15"/>
        <v>4</v>
      </c>
      <c r="W185" s="16">
        <f t="shared" si="17"/>
        <v>3</v>
      </c>
      <c r="X185" s="11">
        <f t="shared" si="16"/>
        <v>3</v>
      </c>
    </row>
    <row r="186" spans="1:24" x14ac:dyDescent="0.25">
      <c r="A186">
        <v>314</v>
      </c>
      <c r="B186" t="s">
        <v>247</v>
      </c>
      <c r="C186" t="s">
        <v>246</v>
      </c>
      <c r="D186">
        <v>16.411100000000001</v>
      </c>
      <c r="E186">
        <v>-86.145300000000006</v>
      </c>
      <c r="F186" t="s">
        <v>8</v>
      </c>
      <c r="G186" t="s">
        <v>211</v>
      </c>
      <c r="H186" t="s">
        <v>150</v>
      </c>
      <c r="I186" t="s">
        <v>235</v>
      </c>
      <c r="J186" t="s">
        <v>41</v>
      </c>
      <c r="K186" t="s">
        <v>46</v>
      </c>
      <c r="L186" t="s">
        <v>49</v>
      </c>
      <c r="M186" t="s">
        <v>60</v>
      </c>
      <c r="N186" t="s">
        <v>16</v>
      </c>
      <c r="O186" s="6">
        <v>0.12833333333333</v>
      </c>
      <c r="P186" s="11">
        <v>964.3865181612</v>
      </c>
      <c r="Q186" s="11">
        <v>51.435070663750999</v>
      </c>
      <c r="R186" s="6">
        <v>0.29249999999999998</v>
      </c>
      <c r="S186" s="11">
        <f t="shared" si="12"/>
        <v>2</v>
      </c>
      <c r="T186" s="11">
        <f t="shared" si="13"/>
        <v>1</v>
      </c>
      <c r="U186" s="11">
        <f t="shared" si="14"/>
        <v>1</v>
      </c>
      <c r="V186" s="11">
        <f t="shared" si="15"/>
        <v>4</v>
      </c>
      <c r="W186" s="16">
        <f t="shared" si="17"/>
        <v>2</v>
      </c>
      <c r="X186" s="11">
        <f t="shared" si="16"/>
        <v>2</v>
      </c>
    </row>
    <row r="187" spans="1:24" x14ac:dyDescent="0.25">
      <c r="A187">
        <v>315</v>
      </c>
      <c r="B187" t="s">
        <v>245</v>
      </c>
      <c r="C187" t="s">
        <v>244</v>
      </c>
      <c r="D187">
        <v>16.3188</v>
      </c>
      <c r="E187">
        <v>-86.501599999999996</v>
      </c>
      <c r="F187" t="s">
        <v>8</v>
      </c>
      <c r="G187" t="s">
        <v>211</v>
      </c>
      <c r="H187" t="s">
        <v>150</v>
      </c>
      <c r="I187" t="s">
        <v>235</v>
      </c>
      <c r="J187" t="s">
        <v>6</v>
      </c>
      <c r="K187" t="s">
        <v>88</v>
      </c>
      <c r="L187" t="s">
        <v>39</v>
      </c>
      <c r="M187" t="s">
        <v>60</v>
      </c>
      <c r="N187" t="s">
        <v>16</v>
      </c>
      <c r="O187" s="6">
        <v>7.4999999999999997E-2</v>
      </c>
      <c r="P187" s="11">
        <v>1705.3084160838</v>
      </c>
      <c r="Q187" s="11">
        <v>28.198301895728001</v>
      </c>
      <c r="R187" s="6">
        <v>0.37166666666666998</v>
      </c>
      <c r="S187" s="11">
        <f t="shared" si="12"/>
        <v>3</v>
      </c>
      <c r="T187" s="11">
        <f t="shared" si="13"/>
        <v>2</v>
      </c>
      <c r="U187" s="11">
        <f t="shared" si="14"/>
        <v>1</v>
      </c>
      <c r="V187" s="11">
        <f t="shared" si="15"/>
        <v>4</v>
      </c>
      <c r="W187" s="16">
        <f t="shared" si="17"/>
        <v>2.5</v>
      </c>
      <c r="X187" s="11">
        <f t="shared" si="16"/>
        <v>2</v>
      </c>
    </row>
    <row r="188" spans="1:24" x14ac:dyDescent="0.25">
      <c r="A188">
        <v>316</v>
      </c>
      <c r="B188" t="s">
        <v>243</v>
      </c>
      <c r="C188" t="s">
        <v>242</v>
      </c>
      <c r="D188">
        <v>16.274999999999999</v>
      </c>
      <c r="E188">
        <v>-86.589299999999994</v>
      </c>
      <c r="F188" t="s">
        <v>8</v>
      </c>
      <c r="G188" t="s">
        <v>211</v>
      </c>
      <c r="H188" t="s">
        <v>150</v>
      </c>
      <c r="I188" t="s">
        <v>235</v>
      </c>
      <c r="J188" t="s">
        <v>41</v>
      </c>
      <c r="K188" t="s">
        <v>46</v>
      </c>
      <c r="L188" t="s">
        <v>99</v>
      </c>
      <c r="M188" t="s">
        <v>84</v>
      </c>
      <c r="N188" t="s">
        <v>16</v>
      </c>
      <c r="O188" s="6">
        <v>4.5833333333332997E-2</v>
      </c>
      <c r="P188" s="11">
        <v>1490.2610243667</v>
      </c>
      <c r="Q188" s="11">
        <v>72.867358226736002</v>
      </c>
      <c r="R188" s="6">
        <v>0.31</v>
      </c>
      <c r="S188" s="11">
        <f t="shared" si="12"/>
        <v>4</v>
      </c>
      <c r="T188" s="11">
        <f t="shared" si="13"/>
        <v>2</v>
      </c>
      <c r="U188" s="11">
        <f t="shared" si="14"/>
        <v>1</v>
      </c>
      <c r="V188" s="11">
        <f t="shared" si="15"/>
        <v>4</v>
      </c>
      <c r="W188" s="16">
        <f t="shared" si="17"/>
        <v>2.75</v>
      </c>
      <c r="X188" s="11">
        <f t="shared" si="16"/>
        <v>3</v>
      </c>
    </row>
    <row r="189" spans="1:24" x14ac:dyDescent="0.25">
      <c r="A189">
        <v>453</v>
      </c>
      <c r="B189" t="s">
        <v>241</v>
      </c>
      <c r="C189" t="s">
        <v>240</v>
      </c>
      <c r="D189">
        <v>16.292899999999999</v>
      </c>
      <c r="E189">
        <v>-86.5441</v>
      </c>
      <c r="F189" t="s">
        <v>8</v>
      </c>
      <c r="G189" t="s">
        <v>211</v>
      </c>
      <c r="H189" t="s">
        <v>150</v>
      </c>
      <c r="I189" t="s">
        <v>235</v>
      </c>
      <c r="J189" t="s">
        <v>41</v>
      </c>
      <c r="K189" t="s">
        <v>46</v>
      </c>
      <c r="L189" t="s">
        <v>49</v>
      </c>
      <c r="M189" t="s">
        <v>84</v>
      </c>
      <c r="N189" t="s">
        <v>16</v>
      </c>
      <c r="O189" s="6">
        <v>0.13</v>
      </c>
      <c r="P189" s="11">
        <v>1786.6900380696</v>
      </c>
      <c r="Q189" s="11">
        <v>24.143588200857</v>
      </c>
      <c r="R189" s="6">
        <v>0.48142857142856998</v>
      </c>
      <c r="S189" s="11">
        <f t="shared" si="12"/>
        <v>2</v>
      </c>
      <c r="T189" s="11">
        <f t="shared" si="13"/>
        <v>2</v>
      </c>
      <c r="U189" s="11">
        <f t="shared" si="14"/>
        <v>1</v>
      </c>
      <c r="V189" s="11">
        <f t="shared" si="15"/>
        <v>5</v>
      </c>
      <c r="W189" s="16">
        <f t="shared" si="17"/>
        <v>2.5</v>
      </c>
      <c r="X189" s="11">
        <f t="shared" si="16"/>
        <v>2</v>
      </c>
    </row>
    <row r="190" spans="1:24" x14ac:dyDescent="0.25">
      <c r="A190">
        <v>454</v>
      </c>
      <c r="B190" t="s">
        <v>239</v>
      </c>
      <c r="C190" t="s">
        <v>238</v>
      </c>
      <c r="D190">
        <v>16.290099999999999</v>
      </c>
      <c r="E190">
        <v>-86.536900000000003</v>
      </c>
      <c r="F190" t="s">
        <v>8</v>
      </c>
      <c r="G190" t="s">
        <v>211</v>
      </c>
      <c r="H190" t="s">
        <v>150</v>
      </c>
      <c r="I190" t="s">
        <v>235</v>
      </c>
      <c r="J190" t="s">
        <v>41</v>
      </c>
      <c r="K190" t="s">
        <v>46</v>
      </c>
      <c r="L190" t="s">
        <v>54</v>
      </c>
      <c r="M190" t="s">
        <v>84</v>
      </c>
      <c r="N190" t="s">
        <v>11</v>
      </c>
      <c r="O190" s="6">
        <v>0.14499999999999999</v>
      </c>
      <c r="P190" s="11">
        <v>2059.0096149983001</v>
      </c>
      <c r="Q190" s="11">
        <v>0</v>
      </c>
      <c r="R190" s="6">
        <v>0.35666666666667002</v>
      </c>
      <c r="S190" s="11">
        <f t="shared" si="12"/>
        <v>2</v>
      </c>
      <c r="T190" s="11">
        <f t="shared" si="13"/>
        <v>3</v>
      </c>
      <c r="U190" s="11">
        <f t="shared" si="14"/>
        <v>1</v>
      </c>
      <c r="V190" s="11">
        <f t="shared" si="15"/>
        <v>4</v>
      </c>
      <c r="W190" s="16">
        <f t="shared" si="17"/>
        <v>2.5</v>
      </c>
      <c r="X190" s="11">
        <f t="shared" si="16"/>
        <v>2</v>
      </c>
    </row>
    <row r="191" spans="1:24" x14ac:dyDescent="0.25">
      <c r="A191">
        <v>455</v>
      </c>
      <c r="B191" t="s">
        <v>237</v>
      </c>
      <c r="C191" t="s">
        <v>236</v>
      </c>
      <c r="D191">
        <v>16.298400000000001</v>
      </c>
      <c r="E191">
        <v>-86.519099999999995</v>
      </c>
      <c r="F191" t="s">
        <v>8</v>
      </c>
      <c r="G191" t="s">
        <v>211</v>
      </c>
      <c r="H191" t="s">
        <v>150</v>
      </c>
      <c r="I191" t="s">
        <v>235</v>
      </c>
      <c r="J191" t="s">
        <v>41</v>
      </c>
      <c r="K191" t="s">
        <v>46</v>
      </c>
      <c r="L191" t="s">
        <v>49</v>
      </c>
      <c r="M191" t="s">
        <v>84</v>
      </c>
      <c r="N191" t="s">
        <v>16</v>
      </c>
      <c r="O191" s="6">
        <v>3.3333333333333E-2</v>
      </c>
      <c r="P191" s="11">
        <v>7406.3297923283999</v>
      </c>
      <c r="Q191" s="11">
        <v>1.3872538995743999</v>
      </c>
      <c r="R191" s="6">
        <v>0.54500000000000004</v>
      </c>
      <c r="S191" s="11">
        <f t="shared" si="12"/>
        <v>4</v>
      </c>
      <c r="T191" s="11">
        <f t="shared" si="13"/>
        <v>5</v>
      </c>
      <c r="U191" s="11">
        <f t="shared" si="14"/>
        <v>1</v>
      </c>
      <c r="V191" s="11">
        <f t="shared" si="15"/>
        <v>5</v>
      </c>
      <c r="W191" s="16">
        <f t="shared" si="17"/>
        <v>3.75</v>
      </c>
      <c r="X191" s="11">
        <f t="shared" si="16"/>
        <v>4</v>
      </c>
    </row>
    <row r="192" spans="1:24" x14ac:dyDescent="0.25">
      <c r="A192" s="2"/>
      <c r="B192" s="2"/>
      <c r="C192" s="2"/>
      <c r="D192" s="2"/>
      <c r="E192" s="2"/>
      <c r="F192" s="2"/>
      <c r="G192" s="2"/>
      <c r="H192" s="2" t="s">
        <v>150</v>
      </c>
      <c r="I192" s="2" t="s">
        <v>235</v>
      </c>
      <c r="J192" s="2"/>
      <c r="K192" s="2"/>
      <c r="L192" s="2"/>
      <c r="M192" s="2"/>
      <c r="N192" s="2"/>
      <c r="O192" s="7">
        <f>AVERAGE(O167:O191)</f>
        <v>0.19340000000000024</v>
      </c>
      <c r="P192" s="12">
        <f>AVERAGE(P167:P191)</f>
        <v>2741.6939277942338</v>
      </c>
      <c r="Q192" s="12">
        <f>AVERAGE(Q167:Q191)</f>
        <v>373.70136372938742</v>
      </c>
      <c r="R192" s="7">
        <f>AVERAGE(R167:R191)</f>
        <v>0.22365714285714308</v>
      </c>
      <c r="S192" s="12">
        <f t="shared" si="12"/>
        <v>2</v>
      </c>
      <c r="T192" s="12">
        <f t="shared" si="13"/>
        <v>4</v>
      </c>
      <c r="U192" s="12">
        <f t="shared" si="14"/>
        <v>1</v>
      </c>
      <c r="V192" s="12">
        <f t="shared" si="15"/>
        <v>4</v>
      </c>
      <c r="W192" s="31">
        <f t="shared" si="17"/>
        <v>2.75</v>
      </c>
      <c r="X192" s="12">
        <f t="shared" si="16"/>
        <v>3</v>
      </c>
    </row>
    <row r="193" spans="1:24" x14ac:dyDescent="0.25">
      <c r="A193">
        <v>91</v>
      </c>
      <c r="B193" t="s">
        <v>234</v>
      </c>
      <c r="C193" t="s">
        <v>233</v>
      </c>
      <c r="D193">
        <v>16.032499999999999</v>
      </c>
      <c r="E193">
        <v>-87.025499999999994</v>
      </c>
      <c r="F193" t="s">
        <v>8</v>
      </c>
      <c r="G193" t="s">
        <v>211</v>
      </c>
      <c r="H193" t="s">
        <v>150</v>
      </c>
      <c r="I193" t="s">
        <v>210</v>
      </c>
      <c r="J193" t="s">
        <v>41</v>
      </c>
      <c r="K193" t="s">
        <v>46</v>
      </c>
      <c r="L193" t="s">
        <v>54</v>
      </c>
      <c r="M193" t="s">
        <v>3</v>
      </c>
      <c r="N193" t="s">
        <v>11</v>
      </c>
      <c r="O193" s="6">
        <v>0.20416666666666999</v>
      </c>
      <c r="P193" s="11">
        <v>2387.0737047127</v>
      </c>
      <c r="Q193" s="11">
        <v>56.066639872566</v>
      </c>
      <c r="R193" s="6">
        <v>0.16</v>
      </c>
      <c r="S193" s="11">
        <f t="shared" si="12"/>
        <v>2</v>
      </c>
      <c r="T193" s="11">
        <f t="shared" si="13"/>
        <v>3</v>
      </c>
      <c r="U193" s="11">
        <f t="shared" si="14"/>
        <v>1</v>
      </c>
      <c r="V193" s="11">
        <f t="shared" si="15"/>
        <v>3</v>
      </c>
      <c r="W193" s="16">
        <f t="shared" si="17"/>
        <v>2.25</v>
      </c>
      <c r="X193" s="11">
        <f t="shared" si="16"/>
        <v>2</v>
      </c>
    </row>
    <row r="194" spans="1:24" x14ac:dyDescent="0.25">
      <c r="A194">
        <v>92</v>
      </c>
      <c r="B194" t="s">
        <v>232</v>
      </c>
      <c r="C194" t="s">
        <v>231</v>
      </c>
      <c r="D194">
        <v>16.043099999999999</v>
      </c>
      <c r="E194">
        <v>-86.980900000000005</v>
      </c>
      <c r="F194" t="s">
        <v>8</v>
      </c>
      <c r="G194" t="s">
        <v>211</v>
      </c>
      <c r="H194" t="s">
        <v>150</v>
      </c>
      <c r="I194" t="s">
        <v>210</v>
      </c>
      <c r="J194" t="s">
        <v>41</v>
      </c>
      <c r="K194" t="s">
        <v>46</v>
      </c>
      <c r="L194" t="s">
        <v>49</v>
      </c>
      <c r="M194" t="s">
        <v>3</v>
      </c>
      <c r="N194" t="s">
        <v>11</v>
      </c>
      <c r="O194" s="6">
        <v>0.19638888888889</v>
      </c>
      <c r="P194" s="11">
        <v>3531.8478352499001</v>
      </c>
      <c r="Q194" s="11">
        <v>98.517428555783994</v>
      </c>
      <c r="R194" s="6">
        <v>0.10759259259259001</v>
      </c>
      <c r="S194" s="11">
        <f t="shared" ref="S194:S251" si="18">IF(O194 = "", "", IF(O194 &lt; 0.011, 5, IF(O194 &lt; 0.051, 4, IF(O194 &lt; 0.121, 3, IF(O194 &lt; 0.251, 2, 1)))))</f>
        <v>2</v>
      </c>
      <c r="T194" s="11">
        <f t="shared" ref="T194:T251" si="19">IF(P194 = "", "", IF(P194 &lt; 990, 1, IF(P194 &lt; 1860, 2, IF(P194 &lt; 2740, 3, IF(P194 &lt; 3290, 4, 5)))))</f>
        <v>5</v>
      </c>
      <c r="U194" s="11">
        <f t="shared" ref="U194:U251" si="20">IF(Q194 = "", "", IF(Q194 &lt; 390, 1, IF(Q194 &lt; 800, 2, IF(Q194 &lt; 1210, 3, IF(Q194 &lt; 1620, 4, 5)))))</f>
        <v>1</v>
      </c>
      <c r="V194" s="11">
        <f t="shared" ref="V194:V251" si="21">IF(R194 = "", "", IF(R194 &lt; 0.05, 1, IF(R194 &lt; 0.1, 2, IF(R194 &lt; 0.2, 3, IF(R194 &lt; 0.4, 4, 5)))))</f>
        <v>3</v>
      </c>
      <c r="W194" s="16">
        <f t="shared" si="17"/>
        <v>2.75</v>
      </c>
      <c r="X194" s="11">
        <f t="shared" ref="X194:X262" si="22">IF(W194 = "", "", IF(W194 &lt; 0.1, 0, IF(W194 &lt; 1.9, 1, IF(W194 &lt; 2.7, 2, IF(W194 &lt; 3.5, 3, IF(W194 &lt; 4.3, 4, 5))))))</f>
        <v>3</v>
      </c>
    </row>
    <row r="195" spans="1:24" x14ac:dyDescent="0.25">
      <c r="A195">
        <v>98</v>
      </c>
      <c r="B195" t="s">
        <v>230</v>
      </c>
      <c r="C195" t="s">
        <v>229</v>
      </c>
      <c r="D195">
        <v>16.071000000000002</v>
      </c>
      <c r="E195">
        <v>-86.951499999999996</v>
      </c>
      <c r="F195" t="s">
        <v>8</v>
      </c>
      <c r="G195" t="s">
        <v>211</v>
      </c>
      <c r="H195" t="s">
        <v>150</v>
      </c>
      <c r="I195" t="s">
        <v>210</v>
      </c>
      <c r="J195" t="s">
        <v>6</v>
      </c>
      <c r="K195" t="s">
        <v>46</v>
      </c>
      <c r="L195" t="s">
        <v>99</v>
      </c>
      <c r="M195" t="s">
        <v>3</v>
      </c>
      <c r="N195" t="s">
        <v>16</v>
      </c>
      <c r="O195" s="6">
        <v>0.11749999999999999</v>
      </c>
      <c r="P195" s="11">
        <v>2787.7295332151002</v>
      </c>
      <c r="Q195" s="11">
        <v>1128.6449920238999</v>
      </c>
      <c r="R195" s="6">
        <v>0.18</v>
      </c>
      <c r="S195" s="11">
        <f t="shared" si="18"/>
        <v>3</v>
      </c>
      <c r="T195" s="11">
        <f t="shared" si="19"/>
        <v>4</v>
      </c>
      <c r="U195" s="11">
        <f t="shared" si="20"/>
        <v>3</v>
      </c>
      <c r="V195" s="11">
        <f t="shared" si="21"/>
        <v>3</v>
      </c>
      <c r="W195" s="16">
        <f t="shared" ref="W195:W258" si="23">AVERAGE(S195:V195)</f>
        <v>3.25</v>
      </c>
      <c r="X195" s="11">
        <f t="shared" si="22"/>
        <v>3</v>
      </c>
    </row>
    <row r="196" spans="1:24" x14ac:dyDescent="0.25">
      <c r="A196">
        <v>99</v>
      </c>
      <c r="B196" t="s">
        <v>228</v>
      </c>
      <c r="C196" t="s">
        <v>110</v>
      </c>
      <c r="D196">
        <v>16.089500000000001</v>
      </c>
      <c r="E196">
        <v>-86.994299999999996</v>
      </c>
      <c r="F196" t="s">
        <v>8</v>
      </c>
      <c r="G196" t="s">
        <v>211</v>
      </c>
      <c r="H196" t="s">
        <v>150</v>
      </c>
      <c r="I196" t="s">
        <v>210</v>
      </c>
      <c r="J196" t="s">
        <v>41</v>
      </c>
      <c r="K196" t="s">
        <v>46</v>
      </c>
      <c r="L196" t="s">
        <v>54</v>
      </c>
      <c r="M196" t="s">
        <v>3</v>
      </c>
      <c r="N196" t="s">
        <v>11</v>
      </c>
      <c r="O196" s="6">
        <v>0.14000000000000001</v>
      </c>
      <c r="P196" s="11">
        <v>1999.2212871351001</v>
      </c>
      <c r="Q196" s="11">
        <v>618.13369793013999</v>
      </c>
      <c r="R196" s="6">
        <v>0.15333333333332999</v>
      </c>
      <c r="S196" s="11">
        <f t="shared" si="18"/>
        <v>2</v>
      </c>
      <c r="T196" s="11">
        <f t="shared" si="19"/>
        <v>3</v>
      </c>
      <c r="U196" s="11">
        <f t="shared" si="20"/>
        <v>2</v>
      </c>
      <c r="V196" s="11">
        <f t="shared" si="21"/>
        <v>3</v>
      </c>
      <c r="W196" s="16">
        <f t="shared" si="23"/>
        <v>2.5</v>
      </c>
      <c r="X196" s="11">
        <f t="shared" si="22"/>
        <v>2</v>
      </c>
    </row>
    <row r="197" spans="1:24" x14ac:dyDescent="0.25">
      <c r="A197">
        <v>100</v>
      </c>
      <c r="B197" t="s">
        <v>227</v>
      </c>
      <c r="C197" t="s">
        <v>226</v>
      </c>
      <c r="D197">
        <v>16.054099999999998</v>
      </c>
      <c r="E197">
        <v>-86.978899999999996</v>
      </c>
      <c r="F197" t="s">
        <v>8</v>
      </c>
      <c r="G197" t="s">
        <v>211</v>
      </c>
      <c r="H197" t="s">
        <v>150</v>
      </c>
      <c r="I197" t="s">
        <v>210</v>
      </c>
      <c r="J197" t="s">
        <v>41</v>
      </c>
      <c r="K197" t="s">
        <v>46</v>
      </c>
      <c r="L197" t="s">
        <v>49</v>
      </c>
      <c r="M197" t="s">
        <v>3</v>
      </c>
      <c r="N197" t="s">
        <v>16</v>
      </c>
      <c r="O197" s="6">
        <v>9.0833333333333002E-2</v>
      </c>
      <c r="P197" s="11">
        <v>5323.7113630901003</v>
      </c>
      <c r="Q197" s="11">
        <v>293.43570160041003</v>
      </c>
      <c r="R197" s="6">
        <v>0.35</v>
      </c>
      <c r="S197" s="11">
        <f t="shared" si="18"/>
        <v>3</v>
      </c>
      <c r="T197" s="11">
        <f t="shared" si="19"/>
        <v>5</v>
      </c>
      <c r="U197" s="11">
        <f t="shared" si="20"/>
        <v>1</v>
      </c>
      <c r="V197" s="11">
        <f t="shared" si="21"/>
        <v>4</v>
      </c>
      <c r="W197" s="16">
        <f t="shared" si="23"/>
        <v>3.25</v>
      </c>
      <c r="X197" s="11">
        <f t="shared" si="22"/>
        <v>3</v>
      </c>
    </row>
    <row r="198" spans="1:24" x14ac:dyDescent="0.25">
      <c r="A198">
        <v>101</v>
      </c>
      <c r="B198" t="s">
        <v>225</v>
      </c>
      <c r="C198" t="s">
        <v>224</v>
      </c>
      <c r="D198">
        <v>16.058</v>
      </c>
      <c r="E198">
        <v>-87.027600000000007</v>
      </c>
      <c r="F198" t="s">
        <v>8</v>
      </c>
      <c r="G198" t="s">
        <v>211</v>
      </c>
      <c r="H198" t="s">
        <v>150</v>
      </c>
      <c r="I198" t="s">
        <v>210</v>
      </c>
      <c r="J198" t="s">
        <v>6</v>
      </c>
      <c r="K198" t="s">
        <v>46</v>
      </c>
      <c r="L198" t="s">
        <v>49</v>
      </c>
      <c r="M198" t="s">
        <v>3</v>
      </c>
      <c r="N198" t="s">
        <v>16</v>
      </c>
      <c r="O198" s="6">
        <v>0.28749999999999998</v>
      </c>
      <c r="P198" s="11">
        <v>2008.1831323465999</v>
      </c>
      <c r="Q198" s="11">
        <v>35.226220400674002</v>
      </c>
      <c r="R198" s="6">
        <v>0.27750000000000002</v>
      </c>
      <c r="S198" s="11">
        <f t="shared" si="18"/>
        <v>1</v>
      </c>
      <c r="T198" s="11">
        <f t="shared" si="19"/>
        <v>3</v>
      </c>
      <c r="U198" s="11">
        <f t="shared" si="20"/>
        <v>1</v>
      </c>
      <c r="V198" s="11">
        <f t="shared" si="21"/>
        <v>4</v>
      </c>
      <c r="W198" s="16">
        <f t="shared" si="23"/>
        <v>2.25</v>
      </c>
      <c r="X198" s="11">
        <f t="shared" si="22"/>
        <v>2</v>
      </c>
    </row>
    <row r="199" spans="1:24" x14ac:dyDescent="0.25">
      <c r="A199">
        <v>103</v>
      </c>
      <c r="B199" t="s">
        <v>223</v>
      </c>
      <c r="C199" t="s">
        <v>222</v>
      </c>
      <c r="D199">
        <v>16.121600000000001</v>
      </c>
      <c r="E199">
        <v>-86.915199999999999</v>
      </c>
      <c r="F199" t="s">
        <v>8</v>
      </c>
      <c r="G199" t="s">
        <v>211</v>
      </c>
      <c r="H199" t="s">
        <v>150</v>
      </c>
      <c r="I199" t="s">
        <v>210</v>
      </c>
      <c r="J199" t="s">
        <v>41</v>
      </c>
      <c r="K199" t="s">
        <v>46</v>
      </c>
      <c r="L199" t="s">
        <v>99</v>
      </c>
      <c r="M199" t="s">
        <v>60</v>
      </c>
      <c r="N199" t="s">
        <v>16</v>
      </c>
      <c r="O199" s="6">
        <v>3.5833333333333002E-2</v>
      </c>
      <c r="P199" s="11">
        <v>987.6445137984</v>
      </c>
      <c r="Q199" s="11">
        <v>99.175552942541003</v>
      </c>
      <c r="R199" s="6">
        <v>9.1666666666666993E-2</v>
      </c>
      <c r="S199" s="11">
        <f t="shared" si="18"/>
        <v>4</v>
      </c>
      <c r="T199" s="11">
        <f t="shared" si="19"/>
        <v>1</v>
      </c>
      <c r="U199" s="11">
        <f t="shared" si="20"/>
        <v>1</v>
      </c>
      <c r="V199" s="11">
        <f t="shared" si="21"/>
        <v>2</v>
      </c>
      <c r="W199" s="16">
        <f t="shared" si="23"/>
        <v>2</v>
      </c>
      <c r="X199" s="11">
        <f t="shared" si="22"/>
        <v>2</v>
      </c>
    </row>
    <row r="200" spans="1:24" x14ac:dyDescent="0.25">
      <c r="A200">
        <v>104</v>
      </c>
      <c r="B200" t="s">
        <v>221</v>
      </c>
      <c r="C200" t="s">
        <v>220</v>
      </c>
      <c r="D200">
        <v>16.111799999999999</v>
      </c>
      <c r="E200">
        <v>-86.95</v>
      </c>
      <c r="F200" t="s">
        <v>8</v>
      </c>
      <c r="G200" t="s">
        <v>211</v>
      </c>
      <c r="H200" t="s">
        <v>150</v>
      </c>
      <c r="I200" t="s">
        <v>210</v>
      </c>
      <c r="J200" t="s">
        <v>41</v>
      </c>
      <c r="K200" t="s">
        <v>88</v>
      </c>
      <c r="L200" t="s">
        <v>99</v>
      </c>
      <c r="M200" t="s">
        <v>60</v>
      </c>
      <c r="N200" t="s">
        <v>16</v>
      </c>
      <c r="O200" s="6">
        <v>0.16916666666666999</v>
      </c>
      <c r="P200" s="11">
        <v>2490.8417125128999</v>
      </c>
      <c r="Q200" s="11">
        <v>740.35212661232003</v>
      </c>
      <c r="R200" s="6">
        <v>0.18166666666667</v>
      </c>
      <c r="S200" s="11">
        <f t="shared" si="18"/>
        <v>2</v>
      </c>
      <c r="T200" s="11">
        <f t="shared" si="19"/>
        <v>3</v>
      </c>
      <c r="U200" s="11">
        <f t="shared" si="20"/>
        <v>2</v>
      </c>
      <c r="V200" s="11">
        <f t="shared" si="21"/>
        <v>3</v>
      </c>
      <c r="W200" s="16">
        <f t="shared" si="23"/>
        <v>2.5</v>
      </c>
      <c r="X200" s="11">
        <f t="shared" si="22"/>
        <v>2</v>
      </c>
    </row>
    <row r="201" spans="1:24" x14ac:dyDescent="0.25">
      <c r="A201">
        <v>105</v>
      </c>
      <c r="B201" t="s">
        <v>219</v>
      </c>
      <c r="C201" t="s">
        <v>218</v>
      </c>
      <c r="D201">
        <v>16.085000000000001</v>
      </c>
      <c r="E201">
        <v>-86.893199999999993</v>
      </c>
      <c r="F201" t="s">
        <v>8</v>
      </c>
      <c r="G201" t="s">
        <v>211</v>
      </c>
      <c r="H201" t="s">
        <v>150</v>
      </c>
      <c r="I201" t="s">
        <v>210</v>
      </c>
      <c r="J201" t="s">
        <v>55</v>
      </c>
      <c r="K201" t="s">
        <v>46</v>
      </c>
      <c r="L201" t="s">
        <v>85</v>
      </c>
      <c r="M201" t="s">
        <v>60</v>
      </c>
      <c r="N201" t="s">
        <v>16</v>
      </c>
      <c r="O201" s="6">
        <v>0.31333333333333002</v>
      </c>
      <c r="P201" s="11">
        <v>2608.2234255404001</v>
      </c>
      <c r="Q201" s="11">
        <v>368.17603748751998</v>
      </c>
      <c r="R201" s="6">
        <v>0.17333333333333001</v>
      </c>
      <c r="S201" s="11">
        <f t="shared" si="18"/>
        <v>1</v>
      </c>
      <c r="T201" s="11">
        <f t="shared" si="19"/>
        <v>3</v>
      </c>
      <c r="U201" s="11">
        <f t="shared" si="20"/>
        <v>1</v>
      </c>
      <c r="V201" s="11">
        <f t="shared" si="21"/>
        <v>3</v>
      </c>
      <c r="W201" s="16">
        <f t="shared" si="23"/>
        <v>2</v>
      </c>
      <c r="X201" s="11">
        <f t="shared" si="22"/>
        <v>2</v>
      </c>
    </row>
    <row r="202" spans="1:24" x14ac:dyDescent="0.25">
      <c r="A202">
        <v>106</v>
      </c>
      <c r="B202" t="s">
        <v>217</v>
      </c>
      <c r="C202" t="s">
        <v>216</v>
      </c>
      <c r="D202">
        <v>16.1035</v>
      </c>
      <c r="E202">
        <v>-86.879499999999993</v>
      </c>
      <c r="F202" t="s">
        <v>8</v>
      </c>
      <c r="G202" t="s">
        <v>211</v>
      </c>
      <c r="H202" t="s">
        <v>150</v>
      </c>
      <c r="I202" t="s">
        <v>210</v>
      </c>
      <c r="J202" t="s">
        <v>6</v>
      </c>
      <c r="K202" t="s">
        <v>46</v>
      </c>
      <c r="L202" t="s">
        <v>66</v>
      </c>
      <c r="M202" t="s">
        <v>3</v>
      </c>
      <c r="N202" t="s">
        <v>16</v>
      </c>
      <c r="O202" s="6">
        <v>9.5833333333333007E-2</v>
      </c>
      <c r="P202" s="11">
        <v>5017.1378433196996</v>
      </c>
      <c r="Q202" s="11">
        <v>634.26046206502997</v>
      </c>
      <c r="R202" s="6">
        <v>0.245</v>
      </c>
      <c r="S202" s="11">
        <f t="shared" si="18"/>
        <v>3</v>
      </c>
      <c r="T202" s="11">
        <f t="shared" si="19"/>
        <v>5</v>
      </c>
      <c r="U202" s="11">
        <f t="shared" si="20"/>
        <v>2</v>
      </c>
      <c r="V202" s="11">
        <f t="shared" si="21"/>
        <v>4</v>
      </c>
      <c r="W202" s="16">
        <f t="shared" si="23"/>
        <v>3.5</v>
      </c>
      <c r="X202" s="11">
        <f t="shared" si="22"/>
        <v>4</v>
      </c>
    </row>
    <row r="203" spans="1:24" x14ac:dyDescent="0.25">
      <c r="A203">
        <v>107</v>
      </c>
      <c r="B203" t="s">
        <v>215</v>
      </c>
      <c r="C203" t="s">
        <v>214</v>
      </c>
      <c r="D203">
        <v>16.100899999999999</v>
      </c>
      <c r="E203">
        <v>-86.880300000000005</v>
      </c>
      <c r="F203" t="s">
        <v>8</v>
      </c>
      <c r="G203" t="s">
        <v>211</v>
      </c>
      <c r="H203" t="s">
        <v>150</v>
      </c>
      <c r="I203" t="s">
        <v>210</v>
      </c>
      <c r="J203" t="s">
        <v>6</v>
      </c>
      <c r="K203" t="s">
        <v>46</v>
      </c>
      <c r="L203" t="s">
        <v>85</v>
      </c>
      <c r="M203" t="s">
        <v>3</v>
      </c>
      <c r="N203" t="s">
        <v>16</v>
      </c>
      <c r="O203" s="6">
        <v>0.14499999999999999</v>
      </c>
      <c r="P203" s="11">
        <v>3089.6112329324001</v>
      </c>
      <c r="Q203" s="11">
        <v>45.918787366379</v>
      </c>
      <c r="R203" s="6">
        <v>0.18166666666667</v>
      </c>
      <c r="S203" s="11">
        <f t="shared" si="18"/>
        <v>2</v>
      </c>
      <c r="T203" s="11">
        <f t="shared" si="19"/>
        <v>4</v>
      </c>
      <c r="U203" s="11">
        <f t="shared" si="20"/>
        <v>1</v>
      </c>
      <c r="V203" s="11">
        <f t="shared" si="21"/>
        <v>3</v>
      </c>
      <c r="W203" s="16">
        <f t="shared" si="23"/>
        <v>2.5</v>
      </c>
      <c r="X203" s="11">
        <f t="shared" si="22"/>
        <v>2</v>
      </c>
    </row>
    <row r="204" spans="1:24" x14ac:dyDescent="0.25">
      <c r="A204">
        <v>108</v>
      </c>
      <c r="B204" t="s">
        <v>213</v>
      </c>
      <c r="C204" t="s">
        <v>212</v>
      </c>
      <c r="D204">
        <v>16.0961</v>
      </c>
      <c r="E204">
        <v>-86.861699999999999</v>
      </c>
      <c r="F204" t="s">
        <v>8</v>
      </c>
      <c r="G204" t="s">
        <v>211</v>
      </c>
      <c r="H204" t="s">
        <v>150</v>
      </c>
      <c r="I204" t="s">
        <v>210</v>
      </c>
      <c r="J204" t="s">
        <v>41</v>
      </c>
      <c r="K204" t="s">
        <v>46</v>
      </c>
      <c r="L204" t="s">
        <v>152</v>
      </c>
      <c r="M204" t="s">
        <v>12</v>
      </c>
      <c r="N204" t="s">
        <v>16</v>
      </c>
      <c r="O204" s="6">
        <v>9.7500000000000003E-2</v>
      </c>
      <c r="P204" s="11">
        <v>3716.2945103318002</v>
      </c>
      <c r="Q204" s="11">
        <v>639.26486385864996</v>
      </c>
      <c r="R204" s="6">
        <v>8.6666666666667003E-2</v>
      </c>
      <c r="S204" s="11">
        <f t="shared" si="18"/>
        <v>3</v>
      </c>
      <c r="T204" s="11">
        <f t="shared" si="19"/>
        <v>5</v>
      </c>
      <c r="U204" s="11">
        <f t="shared" si="20"/>
        <v>2</v>
      </c>
      <c r="V204" s="11">
        <f t="shared" si="21"/>
        <v>2</v>
      </c>
      <c r="W204" s="16">
        <f t="shared" si="23"/>
        <v>3</v>
      </c>
      <c r="X204" s="11">
        <f t="shared" si="22"/>
        <v>3</v>
      </c>
    </row>
    <row r="205" spans="1:24" x14ac:dyDescent="0.25">
      <c r="A205" s="2"/>
      <c r="B205" s="2"/>
      <c r="C205" s="2"/>
      <c r="D205" s="2"/>
      <c r="E205" s="2"/>
      <c r="F205" s="2"/>
      <c r="G205" s="2"/>
      <c r="H205" s="2" t="s">
        <v>150</v>
      </c>
      <c r="I205" s="2" t="s">
        <v>210</v>
      </c>
      <c r="J205" s="2"/>
      <c r="K205" s="2"/>
      <c r="L205" s="2"/>
      <c r="M205" s="2"/>
      <c r="N205" s="2"/>
      <c r="O205" s="7">
        <f>AVERAGE(O193:O204)</f>
        <v>0.15775462962962991</v>
      </c>
      <c r="P205" s="12">
        <f>AVERAGE(P193:P204)</f>
        <v>2995.6266745154248</v>
      </c>
      <c r="Q205" s="12">
        <f>AVERAGE(Q193:Q204)</f>
        <v>396.43104255965949</v>
      </c>
      <c r="R205" s="7">
        <f>AVERAGE(R193:R204)</f>
        <v>0.18236882716049366</v>
      </c>
      <c r="S205" s="12">
        <f t="shared" si="18"/>
        <v>2</v>
      </c>
      <c r="T205" s="12">
        <f t="shared" si="19"/>
        <v>4</v>
      </c>
      <c r="U205" s="12">
        <f t="shared" si="20"/>
        <v>2</v>
      </c>
      <c r="V205" s="12">
        <f t="shared" si="21"/>
        <v>3</v>
      </c>
      <c r="W205" s="31">
        <f t="shared" si="23"/>
        <v>2.75</v>
      </c>
      <c r="X205" s="12">
        <f t="shared" si="22"/>
        <v>3</v>
      </c>
    </row>
    <row r="206" spans="1:24" x14ac:dyDescent="0.25">
      <c r="A206">
        <v>21</v>
      </c>
      <c r="B206" t="s">
        <v>209</v>
      </c>
      <c r="C206" t="s">
        <v>208</v>
      </c>
      <c r="D206">
        <v>15.8034</v>
      </c>
      <c r="E206">
        <v>-87.4392</v>
      </c>
      <c r="F206" t="s">
        <v>8</v>
      </c>
      <c r="G206" t="s">
        <v>153</v>
      </c>
      <c r="H206" t="s">
        <v>150</v>
      </c>
      <c r="I206" t="s">
        <v>151</v>
      </c>
      <c r="J206" t="s">
        <v>71</v>
      </c>
      <c r="K206" t="s">
        <v>88</v>
      </c>
      <c r="L206" t="s">
        <v>199</v>
      </c>
      <c r="M206" t="s">
        <v>84</v>
      </c>
      <c r="N206" t="s">
        <v>11</v>
      </c>
      <c r="O206" s="6">
        <v>0.222</v>
      </c>
      <c r="P206" s="11">
        <v>129.51633934883</v>
      </c>
      <c r="Q206" s="11">
        <v>1.3333151914706001</v>
      </c>
      <c r="R206" s="6">
        <v>0.182</v>
      </c>
      <c r="S206" s="11">
        <f t="shared" si="18"/>
        <v>2</v>
      </c>
      <c r="T206" s="11">
        <f t="shared" si="19"/>
        <v>1</v>
      </c>
      <c r="U206" s="11">
        <f t="shared" si="20"/>
        <v>1</v>
      </c>
      <c r="V206" s="11">
        <f t="shared" si="21"/>
        <v>3</v>
      </c>
      <c r="W206" s="16">
        <f t="shared" si="23"/>
        <v>1.75</v>
      </c>
      <c r="X206" s="11">
        <f t="shared" si="22"/>
        <v>1</v>
      </c>
    </row>
    <row r="207" spans="1:24" x14ac:dyDescent="0.25">
      <c r="A207">
        <v>24</v>
      </c>
      <c r="B207" t="s">
        <v>207</v>
      </c>
      <c r="C207" t="s">
        <v>206</v>
      </c>
      <c r="D207">
        <v>15.921099999999999</v>
      </c>
      <c r="E207">
        <v>-87.605500000000006</v>
      </c>
      <c r="F207" t="s">
        <v>8</v>
      </c>
      <c r="G207" t="s">
        <v>153</v>
      </c>
      <c r="H207" t="s">
        <v>150</v>
      </c>
      <c r="I207" t="s">
        <v>151</v>
      </c>
      <c r="J207" t="s">
        <v>55</v>
      </c>
      <c r="K207" t="s">
        <v>46</v>
      </c>
      <c r="L207" t="s">
        <v>61</v>
      </c>
      <c r="M207" t="s">
        <v>84</v>
      </c>
      <c r="N207" t="s">
        <v>16</v>
      </c>
      <c r="O207" s="6">
        <v>1.1666666666667E-2</v>
      </c>
      <c r="P207" s="11">
        <v>180.93215468655001</v>
      </c>
      <c r="Q207" s="11">
        <v>87.563136339197996</v>
      </c>
      <c r="R207" s="6">
        <v>0.84333333333333005</v>
      </c>
      <c r="S207" s="11">
        <f t="shared" si="18"/>
        <v>4</v>
      </c>
      <c r="T207" s="11">
        <f t="shared" si="19"/>
        <v>1</v>
      </c>
      <c r="U207" s="11">
        <f t="shared" si="20"/>
        <v>1</v>
      </c>
      <c r="V207" s="11">
        <f t="shared" si="21"/>
        <v>5</v>
      </c>
      <c r="W207" s="16">
        <f t="shared" si="23"/>
        <v>2.75</v>
      </c>
      <c r="X207" s="11">
        <f t="shared" si="22"/>
        <v>3</v>
      </c>
    </row>
    <row r="208" spans="1:24" x14ac:dyDescent="0.25">
      <c r="A208">
        <v>25</v>
      </c>
      <c r="B208" t="s">
        <v>205</v>
      </c>
      <c r="C208" t="s">
        <v>204</v>
      </c>
      <c r="D208">
        <v>15.916399999999999</v>
      </c>
      <c r="E208">
        <v>-87.610600000000005</v>
      </c>
      <c r="F208" t="s">
        <v>8</v>
      </c>
      <c r="G208" t="s">
        <v>153</v>
      </c>
      <c r="H208" t="s">
        <v>150</v>
      </c>
      <c r="I208" t="s">
        <v>151</v>
      </c>
      <c r="J208" t="s">
        <v>55</v>
      </c>
      <c r="K208" t="s">
        <v>46</v>
      </c>
      <c r="L208" t="s">
        <v>61</v>
      </c>
      <c r="M208" t="s">
        <v>84</v>
      </c>
      <c r="N208" t="s">
        <v>16</v>
      </c>
      <c r="O208" s="6">
        <v>7.8571428571428993E-3</v>
      </c>
      <c r="P208" s="11">
        <v>941.25529567415003</v>
      </c>
      <c r="Q208" s="11">
        <v>1379.1168797099999</v>
      </c>
      <c r="R208" s="6">
        <v>0.8</v>
      </c>
      <c r="S208" s="11">
        <f t="shared" si="18"/>
        <v>5</v>
      </c>
      <c r="T208" s="11">
        <f t="shared" si="19"/>
        <v>1</v>
      </c>
      <c r="U208" s="11">
        <f t="shared" si="20"/>
        <v>4</v>
      </c>
      <c r="V208" s="11">
        <f t="shared" si="21"/>
        <v>5</v>
      </c>
      <c r="W208" s="16">
        <f t="shared" si="23"/>
        <v>3.75</v>
      </c>
      <c r="X208" s="11">
        <f t="shared" si="22"/>
        <v>4</v>
      </c>
    </row>
    <row r="209" spans="1:24" x14ac:dyDescent="0.25">
      <c r="A209">
        <v>26</v>
      </c>
      <c r="B209" t="s">
        <v>203</v>
      </c>
      <c r="C209" t="s">
        <v>202</v>
      </c>
      <c r="D209">
        <v>15.911799999999999</v>
      </c>
      <c r="E209">
        <v>-87.617099999999994</v>
      </c>
      <c r="F209" t="s">
        <v>8</v>
      </c>
      <c r="G209" t="s">
        <v>153</v>
      </c>
      <c r="H209" t="s">
        <v>150</v>
      </c>
      <c r="I209" t="s">
        <v>151</v>
      </c>
      <c r="J209" t="s">
        <v>55</v>
      </c>
      <c r="K209" t="s">
        <v>46</v>
      </c>
      <c r="L209" t="s">
        <v>61</v>
      </c>
      <c r="M209" t="s">
        <v>84</v>
      </c>
      <c r="N209" t="s">
        <v>16</v>
      </c>
      <c r="O209" s="6">
        <v>6.8333333333332996E-2</v>
      </c>
      <c r="P209" s="11">
        <v>445.60020673181998</v>
      </c>
      <c r="Q209" s="11">
        <v>57.670431166648001</v>
      </c>
      <c r="R209" s="6">
        <v>0.68166666666666997</v>
      </c>
      <c r="S209" s="11">
        <f t="shared" si="18"/>
        <v>3</v>
      </c>
      <c r="T209" s="11">
        <f t="shared" si="19"/>
        <v>1</v>
      </c>
      <c r="U209" s="11">
        <f t="shared" si="20"/>
        <v>1</v>
      </c>
      <c r="V209" s="11">
        <f t="shared" si="21"/>
        <v>5</v>
      </c>
      <c r="W209" s="16">
        <f t="shared" si="23"/>
        <v>2.5</v>
      </c>
      <c r="X209" s="11">
        <f t="shared" si="22"/>
        <v>2</v>
      </c>
    </row>
    <row r="210" spans="1:24" x14ac:dyDescent="0.25">
      <c r="A210">
        <v>38</v>
      </c>
      <c r="B210" t="s">
        <v>201</v>
      </c>
      <c r="C210" t="s">
        <v>200</v>
      </c>
      <c r="D210">
        <v>15.8047</v>
      </c>
      <c r="E210">
        <v>-87.500600000000006</v>
      </c>
      <c r="F210" t="s">
        <v>8</v>
      </c>
      <c r="G210" t="s">
        <v>153</v>
      </c>
      <c r="H210" t="s">
        <v>150</v>
      </c>
      <c r="I210" t="s">
        <v>151</v>
      </c>
      <c r="J210" t="s">
        <v>41</v>
      </c>
      <c r="K210" t="s">
        <v>46</v>
      </c>
      <c r="L210" t="s">
        <v>199</v>
      </c>
      <c r="M210" t="s">
        <v>60</v>
      </c>
      <c r="N210" t="s">
        <v>16</v>
      </c>
      <c r="O210" s="6">
        <v>0.26</v>
      </c>
      <c r="P210" s="11">
        <v>79.949804171894002</v>
      </c>
      <c r="Q210" s="11">
        <v>1.3433589533853001</v>
      </c>
      <c r="R210" s="6">
        <v>3.6071428571428997E-2</v>
      </c>
      <c r="S210" s="11">
        <f t="shared" si="18"/>
        <v>1</v>
      </c>
      <c r="T210" s="11">
        <f t="shared" si="19"/>
        <v>1</v>
      </c>
      <c r="U210" s="11">
        <f t="shared" si="20"/>
        <v>1</v>
      </c>
      <c r="V210" s="11">
        <f t="shared" si="21"/>
        <v>1</v>
      </c>
      <c r="W210" s="16">
        <f t="shared" si="23"/>
        <v>1</v>
      </c>
      <c r="X210" s="11">
        <f t="shared" si="22"/>
        <v>1</v>
      </c>
    </row>
    <row r="211" spans="1:24" x14ac:dyDescent="0.25">
      <c r="A211">
        <v>46</v>
      </c>
      <c r="B211" t="s">
        <v>198</v>
      </c>
      <c r="C211" t="s">
        <v>197</v>
      </c>
      <c r="D211">
        <v>15.802199999999999</v>
      </c>
      <c r="E211">
        <v>-86.992000000000004</v>
      </c>
      <c r="F211" t="s">
        <v>8</v>
      </c>
      <c r="G211" t="s">
        <v>153</v>
      </c>
      <c r="H211" t="s">
        <v>150</v>
      </c>
      <c r="I211" t="s">
        <v>151</v>
      </c>
      <c r="J211" t="s">
        <v>41</v>
      </c>
      <c r="K211" t="s">
        <v>46</v>
      </c>
      <c r="L211" t="s">
        <v>54</v>
      </c>
      <c r="M211" t="s">
        <v>60</v>
      </c>
      <c r="N211" t="s">
        <v>11</v>
      </c>
      <c r="O211" s="6">
        <v>0.30333333333333001</v>
      </c>
      <c r="P211" s="11">
        <v>293.53018838559001</v>
      </c>
      <c r="Q211" s="11">
        <v>9.5083772725828002</v>
      </c>
      <c r="R211" s="6">
        <v>0.26750000000000002</v>
      </c>
      <c r="S211" s="11">
        <f t="shared" si="18"/>
        <v>1</v>
      </c>
      <c r="T211" s="11">
        <f t="shared" si="19"/>
        <v>1</v>
      </c>
      <c r="U211" s="11">
        <f t="shared" si="20"/>
        <v>1</v>
      </c>
      <c r="V211" s="11">
        <f t="shared" si="21"/>
        <v>4</v>
      </c>
      <c r="W211" s="16">
        <f t="shared" si="23"/>
        <v>1.75</v>
      </c>
      <c r="X211" s="11">
        <f t="shared" si="22"/>
        <v>1</v>
      </c>
    </row>
    <row r="212" spans="1:24" x14ac:dyDescent="0.25">
      <c r="A212">
        <v>47</v>
      </c>
      <c r="B212" t="s">
        <v>196</v>
      </c>
      <c r="C212" t="s">
        <v>195</v>
      </c>
      <c r="D212">
        <v>15.8096</v>
      </c>
      <c r="E212">
        <v>-87.0167</v>
      </c>
      <c r="F212" t="s">
        <v>8</v>
      </c>
      <c r="G212" t="s">
        <v>153</v>
      </c>
      <c r="H212" t="s">
        <v>150</v>
      </c>
      <c r="I212" t="s">
        <v>151</v>
      </c>
      <c r="J212" t="s">
        <v>41</v>
      </c>
      <c r="K212" t="s">
        <v>46</v>
      </c>
      <c r="L212" t="s">
        <v>54</v>
      </c>
      <c r="M212" t="s">
        <v>60</v>
      </c>
      <c r="N212" t="s">
        <v>11</v>
      </c>
      <c r="O212" s="6">
        <v>0.19750000000000001</v>
      </c>
      <c r="P212" s="11">
        <v>71.468018350400996</v>
      </c>
      <c r="Q212" s="11">
        <v>67.482867572499003</v>
      </c>
      <c r="R212" s="6">
        <v>0.39333333333332998</v>
      </c>
      <c r="S212" s="11">
        <f t="shared" si="18"/>
        <v>2</v>
      </c>
      <c r="T212" s="11">
        <f t="shared" si="19"/>
        <v>1</v>
      </c>
      <c r="U212" s="11">
        <f t="shared" si="20"/>
        <v>1</v>
      </c>
      <c r="V212" s="11">
        <f t="shared" si="21"/>
        <v>4</v>
      </c>
      <c r="W212" s="16">
        <f t="shared" si="23"/>
        <v>2</v>
      </c>
      <c r="X212" s="11">
        <f t="shared" si="22"/>
        <v>2</v>
      </c>
    </row>
    <row r="213" spans="1:24" x14ac:dyDescent="0.25">
      <c r="A213">
        <v>48</v>
      </c>
      <c r="B213" t="s">
        <v>194</v>
      </c>
      <c r="C213" t="s">
        <v>193</v>
      </c>
      <c r="D213">
        <v>15.894399999999999</v>
      </c>
      <c r="E213">
        <v>-87.046199999999999</v>
      </c>
      <c r="F213" t="s">
        <v>8</v>
      </c>
      <c r="G213" t="s">
        <v>153</v>
      </c>
      <c r="H213" t="s">
        <v>150</v>
      </c>
      <c r="I213" t="s">
        <v>151</v>
      </c>
      <c r="J213" t="s">
        <v>41</v>
      </c>
      <c r="K213" t="s">
        <v>46</v>
      </c>
      <c r="L213" t="s">
        <v>54</v>
      </c>
      <c r="M213" t="s">
        <v>60</v>
      </c>
      <c r="N213" t="s">
        <v>11</v>
      </c>
      <c r="O213" s="6">
        <v>0.28166666666667001</v>
      </c>
      <c r="P213" s="11">
        <v>1664.86939828</v>
      </c>
      <c r="Q213" s="11">
        <v>82.680715243910996</v>
      </c>
      <c r="R213" s="6">
        <v>0.1</v>
      </c>
      <c r="S213" s="11">
        <f t="shared" si="18"/>
        <v>1</v>
      </c>
      <c r="T213" s="11">
        <f t="shared" si="19"/>
        <v>2</v>
      </c>
      <c r="U213" s="11">
        <f t="shared" si="20"/>
        <v>1</v>
      </c>
      <c r="V213" s="11">
        <f t="shared" si="21"/>
        <v>3</v>
      </c>
      <c r="W213" s="16">
        <f t="shared" si="23"/>
        <v>1.75</v>
      </c>
      <c r="X213" s="11">
        <f t="shared" si="22"/>
        <v>1</v>
      </c>
    </row>
    <row r="214" spans="1:24" x14ac:dyDescent="0.25">
      <c r="A214">
        <v>49</v>
      </c>
      <c r="B214" t="s">
        <v>192</v>
      </c>
      <c r="C214" t="s">
        <v>191</v>
      </c>
      <c r="D214">
        <v>15.8614</v>
      </c>
      <c r="E214">
        <v>-86.955600000000004</v>
      </c>
      <c r="F214" t="s">
        <v>8</v>
      </c>
      <c r="G214" t="s">
        <v>153</v>
      </c>
      <c r="H214" t="s">
        <v>150</v>
      </c>
      <c r="I214" t="s">
        <v>151</v>
      </c>
      <c r="J214" t="s">
        <v>41</v>
      </c>
      <c r="K214" t="s">
        <v>46</v>
      </c>
      <c r="L214" t="s">
        <v>54</v>
      </c>
      <c r="M214" t="s">
        <v>60</v>
      </c>
      <c r="N214" t="s">
        <v>16</v>
      </c>
      <c r="O214" s="6">
        <v>0.24583333333332999</v>
      </c>
      <c r="P214" s="11">
        <v>1653.7030469571</v>
      </c>
      <c r="Q214" s="11">
        <v>119.79581471669999</v>
      </c>
      <c r="R214" s="6">
        <v>5.7500000000000002E-2</v>
      </c>
      <c r="S214" s="11">
        <f t="shared" si="18"/>
        <v>2</v>
      </c>
      <c r="T214" s="11">
        <f t="shared" si="19"/>
        <v>2</v>
      </c>
      <c r="U214" s="11">
        <f t="shared" si="20"/>
        <v>1</v>
      </c>
      <c r="V214" s="11">
        <f t="shared" si="21"/>
        <v>2</v>
      </c>
      <c r="W214" s="16">
        <f t="shared" si="23"/>
        <v>1.75</v>
      </c>
      <c r="X214" s="11">
        <f t="shared" si="22"/>
        <v>1</v>
      </c>
    </row>
    <row r="215" spans="1:24" x14ac:dyDescent="0.25">
      <c r="A215">
        <v>50</v>
      </c>
      <c r="B215" t="s">
        <v>190</v>
      </c>
      <c r="C215" t="s">
        <v>189</v>
      </c>
      <c r="D215">
        <v>15.876200000000001</v>
      </c>
      <c r="E215">
        <v>-87.067099999999996</v>
      </c>
      <c r="F215" t="s">
        <v>8</v>
      </c>
      <c r="G215" t="s">
        <v>153</v>
      </c>
      <c r="H215" t="s">
        <v>150</v>
      </c>
      <c r="I215" t="s">
        <v>151</v>
      </c>
      <c r="J215" t="s">
        <v>41</v>
      </c>
      <c r="K215" t="s">
        <v>46</v>
      </c>
      <c r="L215" t="s">
        <v>99</v>
      </c>
      <c r="M215" t="s">
        <v>60</v>
      </c>
      <c r="N215" t="s">
        <v>11</v>
      </c>
      <c r="O215" s="6">
        <v>0.12583333333332999</v>
      </c>
      <c r="P215" s="11">
        <v>858.19855784889</v>
      </c>
      <c r="Q215" s="11">
        <v>76.680773859358993</v>
      </c>
      <c r="R215" s="6">
        <v>0.39</v>
      </c>
      <c r="S215" s="11">
        <f t="shared" si="18"/>
        <v>2</v>
      </c>
      <c r="T215" s="11">
        <f t="shared" si="19"/>
        <v>1</v>
      </c>
      <c r="U215" s="11">
        <f t="shared" si="20"/>
        <v>1</v>
      </c>
      <c r="V215" s="11">
        <f t="shared" si="21"/>
        <v>4</v>
      </c>
      <c r="W215" s="16">
        <f t="shared" si="23"/>
        <v>2</v>
      </c>
      <c r="X215" s="11">
        <f t="shared" si="22"/>
        <v>2</v>
      </c>
    </row>
    <row r="216" spans="1:24" x14ac:dyDescent="0.25">
      <c r="A216">
        <v>51</v>
      </c>
      <c r="B216" t="s">
        <v>188</v>
      </c>
      <c r="C216" t="s">
        <v>187</v>
      </c>
      <c r="D216">
        <v>15.860900000000001</v>
      </c>
      <c r="E216">
        <v>-87.084999999999994</v>
      </c>
      <c r="F216" t="s">
        <v>8</v>
      </c>
      <c r="G216" t="s">
        <v>153</v>
      </c>
      <c r="H216" t="s">
        <v>150</v>
      </c>
      <c r="I216" t="s">
        <v>151</v>
      </c>
      <c r="J216" t="s">
        <v>41</v>
      </c>
      <c r="K216" t="s">
        <v>46</v>
      </c>
      <c r="L216" t="s">
        <v>152</v>
      </c>
      <c r="M216" t="s">
        <v>60</v>
      </c>
      <c r="N216" t="s">
        <v>16</v>
      </c>
      <c r="O216" s="6">
        <v>0.24333333333332999</v>
      </c>
      <c r="P216" s="11">
        <v>1397.9231875349001</v>
      </c>
      <c r="Q216" s="11">
        <v>272.56713507472</v>
      </c>
      <c r="R216" s="6">
        <v>0.16666666666666999</v>
      </c>
      <c r="S216" s="11">
        <f t="shared" si="18"/>
        <v>2</v>
      </c>
      <c r="T216" s="11">
        <f t="shared" si="19"/>
        <v>2</v>
      </c>
      <c r="U216" s="11">
        <f t="shared" si="20"/>
        <v>1</v>
      </c>
      <c r="V216" s="11">
        <f t="shared" si="21"/>
        <v>3</v>
      </c>
      <c r="W216" s="16">
        <f t="shared" si="23"/>
        <v>2</v>
      </c>
      <c r="X216" s="11">
        <f t="shared" si="22"/>
        <v>2</v>
      </c>
    </row>
    <row r="217" spans="1:24" x14ac:dyDescent="0.25">
      <c r="A217">
        <v>52</v>
      </c>
      <c r="B217" t="s">
        <v>186</v>
      </c>
      <c r="C217" t="s">
        <v>185</v>
      </c>
      <c r="D217">
        <v>15.8155</v>
      </c>
      <c r="E217">
        <v>-87.088399999999993</v>
      </c>
      <c r="F217" t="s">
        <v>8</v>
      </c>
      <c r="G217" t="s">
        <v>153</v>
      </c>
      <c r="H217" t="s">
        <v>150</v>
      </c>
      <c r="I217" t="s">
        <v>151</v>
      </c>
      <c r="J217" t="s">
        <v>41</v>
      </c>
      <c r="K217" t="s">
        <v>46</v>
      </c>
      <c r="L217" t="s">
        <v>54</v>
      </c>
      <c r="M217" t="s">
        <v>60</v>
      </c>
      <c r="N217" t="s">
        <v>16</v>
      </c>
      <c r="O217" s="6">
        <v>0.16</v>
      </c>
      <c r="P217" s="11">
        <v>750.47324761215998</v>
      </c>
      <c r="Q217" s="11">
        <v>9.5083772725828002</v>
      </c>
      <c r="R217" s="6">
        <v>0.38714285714286001</v>
      </c>
      <c r="S217" s="11">
        <f t="shared" si="18"/>
        <v>2</v>
      </c>
      <c r="T217" s="11">
        <f t="shared" si="19"/>
        <v>1</v>
      </c>
      <c r="U217" s="11">
        <f t="shared" si="20"/>
        <v>1</v>
      </c>
      <c r="V217" s="11">
        <f t="shared" si="21"/>
        <v>4</v>
      </c>
      <c r="W217" s="16">
        <f t="shared" si="23"/>
        <v>2</v>
      </c>
      <c r="X217" s="11">
        <f t="shared" si="22"/>
        <v>2</v>
      </c>
    </row>
    <row r="218" spans="1:24" x14ac:dyDescent="0.25">
      <c r="A218">
        <v>53</v>
      </c>
      <c r="B218" t="s">
        <v>184</v>
      </c>
      <c r="C218" t="s">
        <v>183</v>
      </c>
      <c r="D218">
        <v>15.8347</v>
      </c>
      <c r="E218">
        <v>-87.018699999999995</v>
      </c>
      <c r="F218" t="s">
        <v>8</v>
      </c>
      <c r="G218" t="s">
        <v>153</v>
      </c>
      <c r="H218" t="s">
        <v>150</v>
      </c>
      <c r="I218" t="s">
        <v>151</v>
      </c>
      <c r="J218" t="s">
        <v>41</v>
      </c>
      <c r="K218" t="s">
        <v>46</v>
      </c>
      <c r="L218" t="s">
        <v>54</v>
      </c>
      <c r="M218" t="s">
        <v>60</v>
      </c>
      <c r="N218" t="s">
        <v>16</v>
      </c>
      <c r="O218" s="6">
        <v>0.43416666666666998</v>
      </c>
      <c r="P218" s="11">
        <v>1381.7603707501</v>
      </c>
      <c r="Q218" s="11">
        <v>262.00647840621002</v>
      </c>
      <c r="R218" s="6">
        <v>6.7500000000000004E-2</v>
      </c>
      <c r="S218" s="11">
        <f t="shared" si="18"/>
        <v>1</v>
      </c>
      <c r="T218" s="11">
        <f t="shared" si="19"/>
        <v>2</v>
      </c>
      <c r="U218" s="11">
        <f t="shared" si="20"/>
        <v>1</v>
      </c>
      <c r="V218" s="11">
        <f t="shared" si="21"/>
        <v>2</v>
      </c>
      <c r="W218" s="16">
        <f t="shared" si="23"/>
        <v>1.5</v>
      </c>
      <c r="X218" s="11">
        <f t="shared" si="22"/>
        <v>1</v>
      </c>
    </row>
    <row r="219" spans="1:24" x14ac:dyDescent="0.25">
      <c r="A219">
        <v>151</v>
      </c>
      <c r="B219" t="s">
        <v>182</v>
      </c>
      <c r="C219" t="s">
        <v>181</v>
      </c>
      <c r="D219">
        <v>15.8378</v>
      </c>
      <c r="E219">
        <v>-88.002099999999999</v>
      </c>
      <c r="F219" t="s">
        <v>8</v>
      </c>
      <c r="G219" t="s">
        <v>172</v>
      </c>
      <c r="H219" t="s">
        <v>150</v>
      </c>
      <c r="I219" t="s">
        <v>151</v>
      </c>
      <c r="J219" t="s">
        <v>41</v>
      </c>
      <c r="K219" t="s">
        <v>46</v>
      </c>
      <c r="L219" t="s">
        <v>152</v>
      </c>
      <c r="M219" t="s">
        <v>3</v>
      </c>
      <c r="N219" t="s">
        <v>16</v>
      </c>
      <c r="O219" s="6">
        <v>0.28166666666667001</v>
      </c>
      <c r="P219" s="11">
        <v>642.46878362257996</v>
      </c>
      <c r="Q219" s="11">
        <v>110.53954790892</v>
      </c>
      <c r="R219" s="6">
        <v>0.16666666666666999</v>
      </c>
      <c r="S219" s="11">
        <f t="shared" si="18"/>
        <v>1</v>
      </c>
      <c r="T219" s="11">
        <f t="shared" si="19"/>
        <v>1</v>
      </c>
      <c r="U219" s="11">
        <f t="shared" si="20"/>
        <v>1</v>
      </c>
      <c r="V219" s="11">
        <f t="shared" si="21"/>
        <v>3</v>
      </c>
      <c r="W219" s="16">
        <f t="shared" si="23"/>
        <v>1.5</v>
      </c>
      <c r="X219" s="11">
        <f t="shared" si="22"/>
        <v>1</v>
      </c>
    </row>
    <row r="220" spans="1:24" x14ac:dyDescent="0.25">
      <c r="A220">
        <v>152</v>
      </c>
      <c r="B220" t="s">
        <v>180</v>
      </c>
      <c r="C220" t="s">
        <v>179</v>
      </c>
      <c r="D220">
        <v>15.8256</v>
      </c>
      <c r="E220">
        <v>-88.025599999999997</v>
      </c>
      <c r="F220" t="s">
        <v>8</v>
      </c>
      <c r="G220" t="s">
        <v>172</v>
      </c>
      <c r="H220" t="s">
        <v>150</v>
      </c>
      <c r="I220" t="s">
        <v>151</v>
      </c>
      <c r="J220" t="s">
        <v>41</v>
      </c>
      <c r="K220" t="s">
        <v>46</v>
      </c>
      <c r="L220" t="s">
        <v>178</v>
      </c>
      <c r="M220" t="s">
        <v>177</v>
      </c>
      <c r="N220" t="s">
        <v>16</v>
      </c>
      <c r="O220" s="6">
        <v>0.45333333333332998</v>
      </c>
      <c r="P220" s="11">
        <v>620.95001227474995</v>
      </c>
      <c r="Q220" s="11">
        <v>128.99702005459</v>
      </c>
      <c r="R220" s="6">
        <v>0.08</v>
      </c>
      <c r="S220" s="11">
        <f t="shared" si="18"/>
        <v>1</v>
      </c>
      <c r="T220" s="11">
        <f t="shared" si="19"/>
        <v>1</v>
      </c>
      <c r="U220" s="11">
        <f t="shared" si="20"/>
        <v>1</v>
      </c>
      <c r="V220" s="11">
        <f t="shared" si="21"/>
        <v>2</v>
      </c>
      <c r="W220" s="16">
        <f t="shared" si="23"/>
        <v>1.25</v>
      </c>
      <c r="X220" s="11">
        <f t="shared" si="22"/>
        <v>1</v>
      </c>
    </row>
    <row r="221" spans="1:24" x14ac:dyDescent="0.25">
      <c r="A221">
        <v>161</v>
      </c>
      <c r="B221" t="s">
        <v>176</v>
      </c>
      <c r="C221" t="s">
        <v>175</v>
      </c>
      <c r="D221">
        <v>15.886900000000001</v>
      </c>
      <c r="E221">
        <v>-87.930099999999996</v>
      </c>
      <c r="F221" t="s">
        <v>8</v>
      </c>
      <c r="G221" t="s">
        <v>172</v>
      </c>
      <c r="H221" t="s">
        <v>150</v>
      </c>
      <c r="I221" t="s">
        <v>151</v>
      </c>
      <c r="J221" t="s">
        <v>41</v>
      </c>
      <c r="K221" t="s">
        <v>46</v>
      </c>
      <c r="L221" t="s">
        <v>152</v>
      </c>
      <c r="M221" t="s">
        <v>38</v>
      </c>
      <c r="N221" t="s">
        <v>16</v>
      </c>
      <c r="O221" s="6">
        <v>0.31166666666666998</v>
      </c>
      <c r="P221" s="11">
        <v>242.85097103966999</v>
      </c>
      <c r="Q221" s="11">
        <v>48.038776099788002</v>
      </c>
      <c r="R221" s="6">
        <v>0.20499999999999999</v>
      </c>
      <c r="S221" s="11">
        <f t="shared" si="18"/>
        <v>1</v>
      </c>
      <c r="T221" s="11">
        <f t="shared" si="19"/>
        <v>1</v>
      </c>
      <c r="U221" s="11">
        <f t="shared" si="20"/>
        <v>1</v>
      </c>
      <c r="V221" s="11">
        <f t="shared" si="21"/>
        <v>4</v>
      </c>
      <c r="W221" s="16">
        <f t="shared" si="23"/>
        <v>1.75</v>
      </c>
      <c r="X221" s="11">
        <f t="shared" si="22"/>
        <v>1</v>
      </c>
    </row>
    <row r="222" spans="1:24" x14ac:dyDescent="0.25">
      <c r="A222">
        <v>162</v>
      </c>
      <c r="B222" t="s">
        <v>174</v>
      </c>
      <c r="C222" t="s">
        <v>173</v>
      </c>
      <c r="D222">
        <v>15.8733</v>
      </c>
      <c r="E222">
        <v>-88.014899999999997</v>
      </c>
      <c r="F222" t="s">
        <v>8</v>
      </c>
      <c r="G222" t="s">
        <v>172</v>
      </c>
      <c r="H222" t="s">
        <v>150</v>
      </c>
      <c r="I222" t="s">
        <v>151</v>
      </c>
      <c r="J222" t="s">
        <v>41</v>
      </c>
      <c r="K222" t="s">
        <v>46</v>
      </c>
      <c r="L222" t="s">
        <v>152</v>
      </c>
      <c r="M222" t="s">
        <v>3</v>
      </c>
      <c r="N222" t="s">
        <v>16</v>
      </c>
      <c r="O222" s="6">
        <v>0.49666666666666998</v>
      </c>
      <c r="P222" s="11">
        <v>726.18485306109994</v>
      </c>
      <c r="Q222" s="11">
        <v>165.13043615235</v>
      </c>
      <c r="R222" s="6">
        <v>9.1666666666666993E-2</v>
      </c>
      <c r="S222" s="11">
        <f t="shared" si="18"/>
        <v>1</v>
      </c>
      <c r="T222" s="11">
        <f t="shared" si="19"/>
        <v>1</v>
      </c>
      <c r="U222" s="11">
        <f t="shared" si="20"/>
        <v>1</v>
      </c>
      <c r="V222" s="11">
        <f t="shared" si="21"/>
        <v>2</v>
      </c>
      <c r="W222" s="16">
        <f t="shared" si="23"/>
        <v>1.25</v>
      </c>
      <c r="X222" s="11">
        <f t="shared" si="22"/>
        <v>1</v>
      </c>
    </row>
    <row r="223" spans="1:24" x14ac:dyDescent="0.25">
      <c r="A223">
        <v>438</v>
      </c>
      <c r="B223" t="s">
        <v>171</v>
      </c>
      <c r="C223" t="s">
        <v>170</v>
      </c>
      <c r="D223">
        <v>15.872999999999999</v>
      </c>
      <c r="E223">
        <v>-87.528700000000001</v>
      </c>
      <c r="F223" t="s">
        <v>8</v>
      </c>
      <c r="G223" t="s">
        <v>153</v>
      </c>
      <c r="H223" t="s">
        <v>150</v>
      </c>
      <c r="I223" t="s">
        <v>151</v>
      </c>
      <c r="J223" t="s">
        <v>41</v>
      </c>
      <c r="K223" t="s">
        <v>46</v>
      </c>
      <c r="L223" t="s">
        <v>54</v>
      </c>
      <c r="M223" t="s">
        <v>60</v>
      </c>
      <c r="N223" t="s">
        <v>11</v>
      </c>
      <c r="O223" s="6">
        <v>0.26500000000000001</v>
      </c>
      <c r="P223" s="11">
        <v>471.47148383562001</v>
      </c>
      <c r="Q223" s="11">
        <v>228.05048069290001</v>
      </c>
      <c r="R223" s="6">
        <v>0.39500000000000002</v>
      </c>
      <c r="S223" s="11">
        <f t="shared" si="18"/>
        <v>1</v>
      </c>
      <c r="T223" s="11">
        <f t="shared" si="19"/>
        <v>1</v>
      </c>
      <c r="U223" s="11">
        <f t="shared" si="20"/>
        <v>1</v>
      </c>
      <c r="V223" s="11">
        <f t="shared" si="21"/>
        <v>4</v>
      </c>
      <c r="W223" s="16">
        <f t="shared" si="23"/>
        <v>1.75</v>
      </c>
      <c r="X223" s="11">
        <f t="shared" si="22"/>
        <v>1</v>
      </c>
    </row>
    <row r="224" spans="1:24" x14ac:dyDescent="0.25">
      <c r="A224">
        <v>439</v>
      </c>
      <c r="B224" t="s">
        <v>169</v>
      </c>
      <c r="C224" t="s">
        <v>168</v>
      </c>
      <c r="D224">
        <v>15.868600000000001</v>
      </c>
      <c r="E224">
        <v>-87.5184</v>
      </c>
      <c r="F224" t="s">
        <v>8</v>
      </c>
      <c r="G224" t="s">
        <v>153</v>
      </c>
      <c r="H224" t="s">
        <v>150</v>
      </c>
      <c r="I224" t="s">
        <v>151</v>
      </c>
      <c r="J224" t="s">
        <v>41</v>
      </c>
      <c r="K224" t="s">
        <v>46</v>
      </c>
      <c r="L224" t="s">
        <v>54</v>
      </c>
      <c r="M224" t="s">
        <v>60</v>
      </c>
      <c r="N224" t="s">
        <v>11</v>
      </c>
      <c r="O224" s="6">
        <v>0.21416666666667</v>
      </c>
      <c r="P224" s="11">
        <v>409.84648439187998</v>
      </c>
      <c r="Q224" s="11">
        <v>244.6697751028</v>
      </c>
      <c r="R224" s="6">
        <v>0.38</v>
      </c>
      <c r="S224" s="11">
        <f t="shared" si="18"/>
        <v>2</v>
      </c>
      <c r="T224" s="11">
        <f t="shared" si="19"/>
        <v>1</v>
      </c>
      <c r="U224" s="11">
        <f t="shared" si="20"/>
        <v>1</v>
      </c>
      <c r="V224" s="11">
        <f t="shared" si="21"/>
        <v>4</v>
      </c>
      <c r="W224" s="16">
        <f t="shared" si="23"/>
        <v>2</v>
      </c>
      <c r="X224" s="11">
        <f>IF(W224 = "", "", IF(W224 &lt; 0.1, 0, IF(W224 &lt; 1.9, 1, IF(W224 &lt; 2.7, 2, IF(W224 &lt; 3.5, 3, IF(W224 &lt; 4.3, 4, 5))))))</f>
        <v>2</v>
      </c>
    </row>
    <row r="225" spans="1:24" x14ac:dyDescent="0.25">
      <c r="A225">
        <v>440</v>
      </c>
      <c r="B225" t="s">
        <v>167</v>
      </c>
      <c r="C225" t="s">
        <v>166</v>
      </c>
      <c r="D225">
        <v>15.8642</v>
      </c>
      <c r="E225">
        <v>-87.506600000000006</v>
      </c>
      <c r="F225" t="s">
        <v>8</v>
      </c>
      <c r="G225" t="s">
        <v>153</v>
      </c>
      <c r="H225" t="s">
        <v>150</v>
      </c>
      <c r="I225" t="s">
        <v>151</v>
      </c>
      <c r="J225" t="s">
        <v>41</v>
      </c>
      <c r="K225" t="s">
        <v>46</v>
      </c>
      <c r="L225" t="s">
        <v>99</v>
      </c>
      <c r="M225" t="s">
        <v>3</v>
      </c>
      <c r="N225" t="s">
        <v>11</v>
      </c>
      <c r="O225" s="6">
        <v>0.27500000000000002</v>
      </c>
      <c r="P225" s="11">
        <v>1507.3268404421999</v>
      </c>
      <c r="Q225" s="11">
        <v>15.497321945801</v>
      </c>
      <c r="R225" s="6">
        <v>3.3333333333333002E-3</v>
      </c>
      <c r="S225" s="11">
        <f t="shared" si="18"/>
        <v>1</v>
      </c>
      <c r="T225" s="11">
        <f t="shared" si="19"/>
        <v>2</v>
      </c>
      <c r="U225" s="11">
        <f t="shared" si="20"/>
        <v>1</v>
      </c>
      <c r="V225" s="11">
        <f t="shared" si="21"/>
        <v>1</v>
      </c>
      <c r="W225" s="16">
        <f t="shared" si="23"/>
        <v>1.25</v>
      </c>
      <c r="X225" s="11">
        <f t="shared" si="22"/>
        <v>1</v>
      </c>
    </row>
    <row r="226" spans="1:24" x14ac:dyDescent="0.25">
      <c r="A226">
        <v>441</v>
      </c>
      <c r="B226" t="s">
        <v>165</v>
      </c>
      <c r="C226" t="s">
        <v>164</v>
      </c>
      <c r="D226">
        <v>15.865500000000001</v>
      </c>
      <c r="E226">
        <v>-87.500600000000006</v>
      </c>
      <c r="F226" t="s">
        <v>8</v>
      </c>
      <c r="G226" t="s">
        <v>153</v>
      </c>
      <c r="H226" t="s">
        <v>150</v>
      </c>
      <c r="I226" t="s">
        <v>151</v>
      </c>
      <c r="J226" t="s">
        <v>41</v>
      </c>
      <c r="K226" t="s">
        <v>46</v>
      </c>
      <c r="L226" t="s">
        <v>61</v>
      </c>
      <c r="M226" t="s">
        <v>60</v>
      </c>
      <c r="N226" t="s">
        <v>11</v>
      </c>
      <c r="O226" s="6">
        <v>8.4166666666667E-2</v>
      </c>
      <c r="P226" s="11">
        <v>498.29313545412998</v>
      </c>
      <c r="Q226" s="11">
        <v>143.93845355927999</v>
      </c>
      <c r="R226" s="6">
        <v>0.46500000000000002</v>
      </c>
      <c r="S226" s="11">
        <f t="shared" si="18"/>
        <v>3</v>
      </c>
      <c r="T226" s="11">
        <f t="shared" si="19"/>
        <v>1</v>
      </c>
      <c r="U226" s="11">
        <f t="shared" si="20"/>
        <v>1</v>
      </c>
      <c r="V226" s="11">
        <f t="shared" si="21"/>
        <v>5</v>
      </c>
      <c r="W226" s="16">
        <f t="shared" si="23"/>
        <v>2.5</v>
      </c>
      <c r="X226" s="11">
        <f t="shared" si="22"/>
        <v>2</v>
      </c>
    </row>
    <row r="227" spans="1:24" x14ac:dyDescent="0.25">
      <c r="A227">
        <v>442</v>
      </c>
      <c r="B227" t="s">
        <v>163</v>
      </c>
      <c r="C227" t="s">
        <v>162</v>
      </c>
      <c r="D227">
        <v>15.865600000000001</v>
      </c>
      <c r="E227">
        <v>-87.506799999999998</v>
      </c>
      <c r="F227" t="s">
        <v>8</v>
      </c>
      <c r="G227" t="s">
        <v>153</v>
      </c>
      <c r="H227" t="s">
        <v>150</v>
      </c>
      <c r="I227" t="s">
        <v>151</v>
      </c>
      <c r="J227" t="s">
        <v>41</v>
      </c>
      <c r="K227" t="s">
        <v>46</v>
      </c>
      <c r="L227" t="s">
        <v>152</v>
      </c>
      <c r="M227" t="s">
        <v>60</v>
      </c>
      <c r="N227" t="s">
        <v>11</v>
      </c>
      <c r="O227" s="6">
        <v>0.33500000000000002</v>
      </c>
      <c r="P227" s="11">
        <v>696.93989057346005</v>
      </c>
      <c r="Q227" s="11">
        <v>107.09896421294</v>
      </c>
      <c r="R227" s="6">
        <v>6.6666666666667001E-3</v>
      </c>
      <c r="S227" s="11">
        <f t="shared" si="18"/>
        <v>1</v>
      </c>
      <c r="T227" s="11">
        <f t="shared" si="19"/>
        <v>1</v>
      </c>
      <c r="U227" s="11">
        <f t="shared" si="20"/>
        <v>1</v>
      </c>
      <c r="V227" s="11">
        <f t="shared" si="21"/>
        <v>1</v>
      </c>
      <c r="W227" s="16">
        <f t="shared" si="23"/>
        <v>1</v>
      </c>
      <c r="X227" s="11">
        <f t="shared" si="22"/>
        <v>1</v>
      </c>
    </row>
    <row r="228" spans="1:24" x14ac:dyDescent="0.25">
      <c r="A228">
        <v>443</v>
      </c>
      <c r="B228" t="s">
        <v>161</v>
      </c>
      <c r="C228" t="s">
        <v>160</v>
      </c>
      <c r="D228">
        <v>15.864800000000001</v>
      </c>
      <c r="E228">
        <v>-87.497399999999999</v>
      </c>
      <c r="F228" t="s">
        <v>8</v>
      </c>
      <c r="G228" t="s">
        <v>153</v>
      </c>
      <c r="H228" t="s">
        <v>150</v>
      </c>
      <c r="I228" t="s">
        <v>151</v>
      </c>
      <c r="J228" t="s">
        <v>41</v>
      </c>
      <c r="K228" t="s">
        <v>46</v>
      </c>
      <c r="L228" t="s">
        <v>152</v>
      </c>
      <c r="M228" t="s">
        <v>60</v>
      </c>
      <c r="N228" t="s">
        <v>11</v>
      </c>
      <c r="O228" s="6">
        <v>0.24833333333332999</v>
      </c>
      <c r="P228" s="11">
        <v>969.77770651280002</v>
      </c>
      <c r="Q228" s="11">
        <v>149.28983287822001</v>
      </c>
      <c r="R228" s="6">
        <v>0.14166666666666999</v>
      </c>
      <c r="S228" s="11">
        <f t="shared" si="18"/>
        <v>2</v>
      </c>
      <c r="T228" s="11">
        <f t="shared" si="19"/>
        <v>1</v>
      </c>
      <c r="U228" s="11">
        <f t="shared" si="20"/>
        <v>1</v>
      </c>
      <c r="V228" s="11">
        <f t="shared" si="21"/>
        <v>3</v>
      </c>
      <c r="W228" s="16">
        <f t="shared" si="23"/>
        <v>1.75</v>
      </c>
      <c r="X228" s="11">
        <f t="shared" si="22"/>
        <v>1</v>
      </c>
    </row>
    <row r="229" spans="1:24" x14ac:dyDescent="0.25">
      <c r="A229">
        <v>444</v>
      </c>
      <c r="B229" t="s">
        <v>159</v>
      </c>
      <c r="C229" t="s">
        <v>158</v>
      </c>
      <c r="D229">
        <v>15.8636</v>
      </c>
      <c r="E229">
        <v>-87.4953</v>
      </c>
      <c r="F229" t="s">
        <v>8</v>
      </c>
      <c r="G229" t="s">
        <v>153</v>
      </c>
      <c r="H229" t="s">
        <v>150</v>
      </c>
      <c r="I229" t="s">
        <v>151</v>
      </c>
      <c r="J229" t="s">
        <v>41</v>
      </c>
      <c r="K229" t="s">
        <v>46</v>
      </c>
      <c r="L229" t="s">
        <v>152</v>
      </c>
      <c r="M229" t="s">
        <v>60</v>
      </c>
      <c r="N229" t="s">
        <v>11</v>
      </c>
      <c r="O229" s="6">
        <v>0.25583333333333003</v>
      </c>
      <c r="P229" s="11">
        <v>1694.0760868059999</v>
      </c>
      <c r="Q229" s="11">
        <v>244.37688031965999</v>
      </c>
      <c r="R229" s="6">
        <v>4.4999999999999998E-2</v>
      </c>
      <c r="S229" s="11">
        <f t="shared" si="18"/>
        <v>1</v>
      </c>
      <c r="T229" s="11">
        <f t="shared" si="19"/>
        <v>2</v>
      </c>
      <c r="U229" s="11">
        <f t="shared" si="20"/>
        <v>1</v>
      </c>
      <c r="V229" s="11">
        <f t="shared" si="21"/>
        <v>1</v>
      </c>
      <c r="W229" s="16">
        <f t="shared" si="23"/>
        <v>1.25</v>
      </c>
      <c r="X229" s="11">
        <f t="shared" si="22"/>
        <v>1</v>
      </c>
    </row>
    <row r="230" spans="1:24" x14ac:dyDescent="0.25">
      <c r="A230">
        <v>445</v>
      </c>
      <c r="B230" t="s">
        <v>157</v>
      </c>
      <c r="C230" t="s">
        <v>156</v>
      </c>
      <c r="D230">
        <v>15.8588</v>
      </c>
      <c r="E230">
        <v>-87.454899999999995</v>
      </c>
      <c r="F230" t="s">
        <v>8</v>
      </c>
      <c r="G230" t="s">
        <v>153</v>
      </c>
      <c r="H230" t="s">
        <v>150</v>
      </c>
      <c r="I230" t="s">
        <v>151</v>
      </c>
      <c r="J230" t="s">
        <v>41</v>
      </c>
      <c r="K230" t="s">
        <v>46</v>
      </c>
      <c r="L230" t="s">
        <v>152</v>
      </c>
      <c r="M230" t="s">
        <v>60</v>
      </c>
      <c r="N230" t="s">
        <v>11</v>
      </c>
      <c r="O230" s="6">
        <v>0.51</v>
      </c>
      <c r="P230" s="11">
        <v>622.50964429132</v>
      </c>
      <c r="Q230" s="11">
        <v>140.18554468471001</v>
      </c>
      <c r="R230" s="6">
        <v>1.4999999999999999E-2</v>
      </c>
      <c r="S230" s="11">
        <f t="shared" si="18"/>
        <v>1</v>
      </c>
      <c r="T230" s="11">
        <f t="shared" si="19"/>
        <v>1</v>
      </c>
      <c r="U230" s="11">
        <f t="shared" si="20"/>
        <v>1</v>
      </c>
      <c r="V230" s="11">
        <f t="shared" si="21"/>
        <v>1</v>
      </c>
      <c r="W230" s="16">
        <f t="shared" si="23"/>
        <v>1</v>
      </c>
      <c r="X230" s="11">
        <f t="shared" si="22"/>
        <v>1</v>
      </c>
    </row>
    <row r="231" spans="1:24" x14ac:dyDescent="0.25">
      <c r="A231">
        <v>446</v>
      </c>
      <c r="B231" t="s">
        <v>155</v>
      </c>
      <c r="C231" t="s">
        <v>154</v>
      </c>
      <c r="D231">
        <v>15.8582</v>
      </c>
      <c r="E231">
        <v>-87.453400000000002</v>
      </c>
      <c r="F231" t="s">
        <v>8</v>
      </c>
      <c r="G231" t="s">
        <v>153</v>
      </c>
      <c r="H231" t="s">
        <v>150</v>
      </c>
      <c r="I231" t="s">
        <v>151</v>
      </c>
      <c r="J231" t="s">
        <v>41</v>
      </c>
      <c r="K231" t="s">
        <v>46</v>
      </c>
      <c r="L231" t="s">
        <v>152</v>
      </c>
      <c r="M231" t="s">
        <v>60</v>
      </c>
      <c r="N231" t="s">
        <v>11</v>
      </c>
      <c r="O231" s="6">
        <v>0.43916666666666998</v>
      </c>
      <c r="P231" s="11">
        <v>1118.9365300561001</v>
      </c>
      <c r="Q231" s="11">
        <v>27.995247176410999</v>
      </c>
      <c r="R231" s="6">
        <v>3.5000000000000003E-2</v>
      </c>
      <c r="S231" s="11">
        <f t="shared" si="18"/>
        <v>1</v>
      </c>
      <c r="T231" s="11">
        <f t="shared" si="19"/>
        <v>2</v>
      </c>
      <c r="U231" s="11">
        <f t="shared" si="20"/>
        <v>1</v>
      </c>
      <c r="V231" s="11">
        <f t="shared" si="21"/>
        <v>1</v>
      </c>
      <c r="W231" s="16">
        <f t="shared" si="23"/>
        <v>1.25</v>
      </c>
      <c r="X231" s="11">
        <f t="shared" si="22"/>
        <v>1</v>
      </c>
    </row>
    <row r="232" spans="1:24" x14ac:dyDescent="0.25">
      <c r="A232" s="2"/>
      <c r="B232" s="2"/>
      <c r="C232" s="2"/>
      <c r="D232" s="2"/>
      <c r="E232" s="2"/>
      <c r="F232" s="2"/>
      <c r="G232" s="2"/>
      <c r="H232" s="2" t="s">
        <v>150</v>
      </c>
      <c r="I232" s="2" t="s">
        <v>151</v>
      </c>
      <c r="J232" s="2"/>
      <c r="K232" s="2"/>
      <c r="L232" s="2"/>
      <c r="M232" s="2"/>
      <c r="N232" s="2"/>
      <c r="O232" s="7">
        <f>AVERAGE(O206:O231)</f>
        <v>0.25890476190476192</v>
      </c>
      <c r="P232" s="12">
        <f>AVERAGE(P206:P231)</f>
        <v>771.95431687284611</v>
      </c>
      <c r="Q232" s="12">
        <f>AVERAGE(Q206:Q231)</f>
        <v>160.81022852183216</v>
      </c>
      <c r="R232" s="7">
        <f>AVERAGE(R206:R231)</f>
        <v>0.24625824175824212</v>
      </c>
      <c r="S232" s="12">
        <f t="shared" si="18"/>
        <v>1</v>
      </c>
      <c r="T232" s="12">
        <f t="shared" si="19"/>
        <v>1</v>
      </c>
      <c r="U232" s="12">
        <f t="shared" si="20"/>
        <v>1</v>
      </c>
      <c r="V232" s="12">
        <f t="shared" si="21"/>
        <v>4</v>
      </c>
      <c r="W232" s="31">
        <f t="shared" si="23"/>
        <v>1.75</v>
      </c>
      <c r="X232" s="12">
        <f t="shared" si="22"/>
        <v>1</v>
      </c>
    </row>
    <row r="233" spans="1:24" x14ac:dyDescent="0.25">
      <c r="A233" s="3"/>
      <c r="B233" s="3"/>
      <c r="C233" s="3"/>
      <c r="D233" s="3"/>
      <c r="E233" s="3"/>
      <c r="F233" s="3"/>
      <c r="G233" s="3"/>
      <c r="H233" s="3" t="s">
        <v>150</v>
      </c>
      <c r="I233" s="3"/>
      <c r="J233" s="3"/>
      <c r="K233" s="3"/>
      <c r="L233" s="3"/>
      <c r="M233" s="3"/>
      <c r="N233" s="3"/>
      <c r="O233" s="8">
        <f>AVERAGE(O128:O140,O142:O149,O151:O165,O167:O191,O193:O204,O206:O231)</f>
        <v>0.23624074074074114</v>
      </c>
      <c r="P233" s="13">
        <f>AVERAGE(P128:P140,P142:P149,P151:P165,P167:P191,P193:P204,P206:P231)</f>
        <v>2135.2099147993231</v>
      </c>
      <c r="Q233" s="13">
        <f>AVERAGE(Q128:Q140,Q142:Q149,Q151:Q165,Q167:Q191,Q193:Q204,Q206:Q231)</f>
        <v>385.63832374472099</v>
      </c>
      <c r="R233" s="8">
        <f>AVERAGE(R128:R140,R142:R149,R151:R165,R167:R191,R193:R204,R206:R231)</f>
        <v>0.21438675110897334</v>
      </c>
      <c r="S233" s="13">
        <f t="shared" si="18"/>
        <v>2</v>
      </c>
      <c r="T233" s="13">
        <f t="shared" si="19"/>
        <v>3</v>
      </c>
      <c r="U233" s="13">
        <f t="shared" si="20"/>
        <v>1</v>
      </c>
      <c r="V233" s="13">
        <f t="shared" si="21"/>
        <v>4</v>
      </c>
      <c r="W233" s="32">
        <f t="shared" si="23"/>
        <v>2.5</v>
      </c>
      <c r="X233" s="13">
        <f t="shared" si="22"/>
        <v>2</v>
      </c>
    </row>
    <row r="234" spans="1:24" x14ac:dyDescent="0.25">
      <c r="A234">
        <v>40</v>
      </c>
      <c r="B234" t="s">
        <v>149</v>
      </c>
      <c r="C234" t="s">
        <v>148</v>
      </c>
      <c r="D234">
        <v>18.404199999999999</v>
      </c>
      <c r="E234">
        <v>-87.394000000000005</v>
      </c>
      <c r="F234" t="s">
        <v>8</v>
      </c>
      <c r="G234" t="s">
        <v>139</v>
      </c>
      <c r="H234" t="s">
        <v>0</v>
      </c>
      <c r="I234" t="s">
        <v>137</v>
      </c>
      <c r="J234" t="s">
        <v>138</v>
      </c>
      <c r="K234" t="s">
        <v>30</v>
      </c>
      <c r="L234" t="s">
        <v>147</v>
      </c>
      <c r="M234" t="s">
        <v>60</v>
      </c>
      <c r="N234" t="s">
        <v>11</v>
      </c>
      <c r="O234" s="6">
        <v>0.315</v>
      </c>
      <c r="P234" s="11">
        <v>2065.5426177072</v>
      </c>
      <c r="Q234" s="11">
        <v>85.623108504900998</v>
      </c>
      <c r="R234" s="6">
        <v>0.15666666666667001</v>
      </c>
      <c r="S234" s="11">
        <f t="shared" si="18"/>
        <v>1</v>
      </c>
      <c r="T234" s="11">
        <f t="shared" si="19"/>
        <v>3</v>
      </c>
      <c r="U234" s="11">
        <f t="shared" si="20"/>
        <v>1</v>
      </c>
      <c r="V234" s="11">
        <f t="shared" si="21"/>
        <v>3</v>
      </c>
      <c r="W234" s="16">
        <f t="shared" si="23"/>
        <v>2</v>
      </c>
      <c r="X234" s="11">
        <f t="shared" si="22"/>
        <v>2</v>
      </c>
    </row>
    <row r="235" spans="1:24" x14ac:dyDescent="0.25">
      <c r="A235">
        <v>41</v>
      </c>
      <c r="C235" t="s">
        <v>146</v>
      </c>
      <c r="D235">
        <v>18.3995</v>
      </c>
      <c r="E235">
        <v>-87.356099999999998</v>
      </c>
      <c r="F235" t="s">
        <v>8</v>
      </c>
      <c r="G235" t="s">
        <v>139</v>
      </c>
      <c r="H235" t="s">
        <v>0</v>
      </c>
      <c r="I235" t="s">
        <v>137</v>
      </c>
      <c r="J235" t="s">
        <v>138</v>
      </c>
      <c r="K235" t="s">
        <v>46</v>
      </c>
      <c r="L235" t="s">
        <v>13</v>
      </c>
      <c r="M235" t="s">
        <v>38</v>
      </c>
      <c r="N235" t="s">
        <v>16</v>
      </c>
      <c r="O235" s="6">
        <v>0.16166666666667001</v>
      </c>
      <c r="P235" s="11">
        <v>10001.064741774</v>
      </c>
      <c r="Q235" s="11">
        <v>599.57760851424996</v>
      </c>
      <c r="R235" s="6">
        <v>9.1666666666666993E-2</v>
      </c>
      <c r="S235" s="11">
        <f t="shared" si="18"/>
        <v>2</v>
      </c>
      <c r="T235" s="11">
        <f t="shared" si="19"/>
        <v>5</v>
      </c>
      <c r="U235" s="11">
        <f t="shared" si="20"/>
        <v>2</v>
      </c>
      <c r="V235" s="11">
        <f t="shared" si="21"/>
        <v>2</v>
      </c>
      <c r="W235" s="16">
        <f t="shared" si="23"/>
        <v>2.75</v>
      </c>
      <c r="X235" s="11">
        <f t="shared" si="22"/>
        <v>3</v>
      </c>
    </row>
    <row r="236" spans="1:24" x14ac:dyDescent="0.25">
      <c r="A236">
        <v>42</v>
      </c>
      <c r="B236" t="s">
        <v>145</v>
      </c>
      <c r="C236" t="s">
        <v>144</v>
      </c>
      <c r="D236">
        <v>18.4528</v>
      </c>
      <c r="E236">
        <v>-87.430700000000002</v>
      </c>
      <c r="F236" t="s">
        <v>8</v>
      </c>
      <c r="G236" t="s">
        <v>139</v>
      </c>
      <c r="H236" t="s">
        <v>0</v>
      </c>
      <c r="I236" t="s">
        <v>137</v>
      </c>
      <c r="J236" t="s">
        <v>138</v>
      </c>
      <c r="K236" t="s">
        <v>30</v>
      </c>
      <c r="L236" t="s">
        <v>61</v>
      </c>
      <c r="M236" t="s">
        <v>3</v>
      </c>
      <c r="N236" t="s">
        <v>16</v>
      </c>
      <c r="O236" s="6">
        <v>0.18</v>
      </c>
      <c r="P236" s="11">
        <v>1841.4677631239001</v>
      </c>
      <c r="Q236" s="11">
        <v>1756.3703527837999</v>
      </c>
      <c r="R236" s="6">
        <v>0.16833333333333</v>
      </c>
      <c r="S236" s="11">
        <f t="shared" si="18"/>
        <v>2</v>
      </c>
      <c r="T236" s="11">
        <f t="shared" si="19"/>
        <v>2</v>
      </c>
      <c r="U236" s="11">
        <f t="shared" si="20"/>
        <v>5</v>
      </c>
      <c r="V236" s="11">
        <f t="shared" si="21"/>
        <v>3</v>
      </c>
      <c r="W236" s="16">
        <f t="shared" si="23"/>
        <v>3</v>
      </c>
      <c r="X236" s="11">
        <f t="shared" si="22"/>
        <v>3</v>
      </c>
    </row>
    <row r="237" spans="1:24" x14ac:dyDescent="0.25">
      <c r="A237">
        <v>43</v>
      </c>
      <c r="C237" t="s">
        <v>143</v>
      </c>
      <c r="D237">
        <v>18.686399999999999</v>
      </c>
      <c r="E237">
        <v>-87.383899999999997</v>
      </c>
      <c r="F237" t="s">
        <v>8</v>
      </c>
      <c r="G237" t="s">
        <v>139</v>
      </c>
      <c r="H237" t="s">
        <v>0</v>
      </c>
      <c r="I237" t="s">
        <v>137</v>
      </c>
      <c r="J237" t="s">
        <v>138</v>
      </c>
      <c r="K237" t="s">
        <v>30</v>
      </c>
      <c r="L237" t="s">
        <v>4</v>
      </c>
      <c r="M237" t="s">
        <v>60</v>
      </c>
      <c r="N237" t="s">
        <v>16</v>
      </c>
      <c r="O237" s="6">
        <v>0.14333333333333001</v>
      </c>
      <c r="P237" s="11">
        <v>1593.9889503195</v>
      </c>
      <c r="Q237" s="11">
        <v>607.72698256173999</v>
      </c>
      <c r="R237" s="6">
        <v>0.16500000000000001</v>
      </c>
      <c r="S237" s="11">
        <f t="shared" si="18"/>
        <v>2</v>
      </c>
      <c r="T237" s="11">
        <f t="shared" si="19"/>
        <v>2</v>
      </c>
      <c r="U237" s="11">
        <f t="shared" si="20"/>
        <v>2</v>
      </c>
      <c r="V237" s="11">
        <f t="shared" si="21"/>
        <v>3</v>
      </c>
      <c r="W237" s="16">
        <f t="shared" si="23"/>
        <v>2.25</v>
      </c>
      <c r="X237" s="11">
        <f t="shared" si="22"/>
        <v>2</v>
      </c>
    </row>
    <row r="238" spans="1:24" x14ac:dyDescent="0.25">
      <c r="A238">
        <v>44</v>
      </c>
      <c r="B238" t="s">
        <v>142</v>
      </c>
      <c r="C238" t="s">
        <v>141</v>
      </c>
      <c r="D238">
        <v>18.766999999999999</v>
      </c>
      <c r="E238">
        <v>-87.330799999999996</v>
      </c>
      <c r="F238" t="s">
        <v>8</v>
      </c>
      <c r="G238" t="s">
        <v>139</v>
      </c>
      <c r="H238" t="s">
        <v>0</v>
      </c>
      <c r="I238" t="s">
        <v>137</v>
      </c>
      <c r="J238" t="s">
        <v>138</v>
      </c>
      <c r="K238" t="s">
        <v>5</v>
      </c>
      <c r="L238" t="s">
        <v>61</v>
      </c>
      <c r="M238" t="s">
        <v>60</v>
      </c>
      <c r="N238" t="s">
        <v>11</v>
      </c>
      <c r="O238" s="6">
        <v>0.43333333333333002</v>
      </c>
      <c r="P238" s="11">
        <v>1607.2307714916001</v>
      </c>
      <c r="Q238" s="11">
        <v>3958.5314324700998</v>
      </c>
      <c r="R238" s="6">
        <v>8.8333333333333E-2</v>
      </c>
      <c r="S238" s="11">
        <f t="shared" si="18"/>
        <v>1</v>
      </c>
      <c r="T238" s="11">
        <f t="shared" si="19"/>
        <v>2</v>
      </c>
      <c r="U238" s="11">
        <f t="shared" si="20"/>
        <v>5</v>
      </c>
      <c r="V238" s="11">
        <f t="shared" si="21"/>
        <v>2</v>
      </c>
      <c r="W238" s="16">
        <f t="shared" si="23"/>
        <v>2.5</v>
      </c>
      <c r="X238" s="11">
        <f t="shared" si="22"/>
        <v>2</v>
      </c>
    </row>
    <row r="239" spans="1:24" x14ac:dyDescent="0.25">
      <c r="A239">
        <v>45</v>
      </c>
      <c r="B239" t="s">
        <v>140</v>
      </c>
      <c r="C239" t="s">
        <v>140</v>
      </c>
      <c r="D239">
        <v>18.7547</v>
      </c>
      <c r="E239">
        <v>-87.3429</v>
      </c>
      <c r="F239" t="s">
        <v>8</v>
      </c>
      <c r="G239" t="s">
        <v>139</v>
      </c>
      <c r="H239" t="s">
        <v>0</v>
      </c>
      <c r="I239" t="s">
        <v>137</v>
      </c>
      <c r="J239" t="s">
        <v>138</v>
      </c>
      <c r="K239" t="s">
        <v>30</v>
      </c>
      <c r="L239" t="s">
        <v>13</v>
      </c>
      <c r="M239" t="s">
        <v>60</v>
      </c>
      <c r="N239" t="s">
        <v>11</v>
      </c>
      <c r="O239" s="6">
        <v>7.3333333333333001E-2</v>
      </c>
      <c r="P239" s="11">
        <v>1330.6873116285001</v>
      </c>
      <c r="Q239" s="11">
        <v>157.01845483083</v>
      </c>
      <c r="R239" s="6">
        <v>0.41499999999999998</v>
      </c>
      <c r="S239" s="11">
        <f t="shared" si="18"/>
        <v>3</v>
      </c>
      <c r="T239" s="11">
        <f t="shared" si="19"/>
        <v>2</v>
      </c>
      <c r="U239" s="11">
        <f t="shared" si="20"/>
        <v>1</v>
      </c>
      <c r="V239" s="11">
        <f t="shared" si="21"/>
        <v>5</v>
      </c>
      <c r="W239" s="16">
        <f t="shared" si="23"/>
        <v>2.75</v>
      </c>
      <c r="X239" s="11">
        <f t="shared" si="22"/>
        <v>3</v>
      </c>
    </row>
    <row r="240" spans="1:24" x14ac:dyDescent="0.25">
      <c r="A240" s="2"/>
      <c r="B240" s="2"/>
      <c r="C240" s="2"/>
      <c r="D240" s="2"/>
      <c r="E240" s="2"/>
      <c r="F240" s="2"/>
      <c r="G240" s="2"/>
      <c r="H240" s="2" t="s">
        <v>0</v>
      </c>
      <c r="I240" s="2" t="s">
        <v>137</v>
      </c>
      <c r="J240" s="2"/>
      <c r="K240" s="2"/>
      <c r="L240" s="2"/>
      <c r="M240" s="2"/>
      <c r="N240" s="2"/>
      <c r="O240" s="7">
        <f>AVERAGE(O234:O239)</f>
        <v>0.21777777777777718</v>
      </c>
      <c r="P240" s="12">
        <f>AVERAGE(P234:P239)</f>
        <v>3073.3303593407832</v>
      </c>
      <c r="Q240" s="12">
        <f>AVERAGE(Q234:Q239)</f>
        <v>1194.1413232776033</v>
      </c>
      <c r="R240" s="7">
        <f>AVERAGE(R234:R239)</f>
        <v>0.18083333333333332</v>
      </c>
      <c r="S240" s="12">
        <f t="shared" si="18"/>
        <v>2</v>
      </c>
      <c r="T240" s="12">
        <f t="shared" si="19"/>
        <v>4</v>
      </c>
      <c r="U240" s="12">
        <f t="shared" si="20"/>
        <v>3</v>
      </c>
      <c r="V240" s="12">
        <f t="shared" si="21"/>
        <v>3</v>
      </c>
      <c r="W240" s="31">
        <f t="shared" si="23"/>
        <v>3</v>
      </c>
      <c r="X240" s="12">
        <f t="shared" si="22"/>
        <v>3</v>
      </c>
    </row>
    <row r="241" spans="1:24" x14ac:dyDescent="0.25">
      <c r="A241">
        <v>297</v>
      </c>
      <c r="C241" t="s">
        <v>136</v>
      </c>
      <c r="D241">
        <v>19.975899999999999</v>
      </c>
      <c r="E241">
        <v>-87.450500000000005</v>
      </c>
      <c r="F241" t="s">
        <v>8</v>
      </c>
      <c r="G241" t="s">
        <v>42</v>
      </c>
      <c r="H241" t="s">
        <v>0</v>
      </c>
      <c r="I241" t="s">
        <v>124</v>
      </c>
      <c r="J241" t="s">
        <v>41</v>
      </c>
      <c r="K241" t="s">
        <v>46</v>
      </c>
      <c r="L241" t="s">
        <v>61</v>
      </c>
      <c r="M241" t="s">
        <v>3</v>
      </c>
      <c r="N241" t="s">
        <v>16</v>
      </c>
      <c r="O241" s="6">
        <v>0.27800000000000002</v>
      </c>
      <c r="P241" s="11">
        <v>941.23256619141</v>
      </c>
      <c r="Q241" s="11">
        <v>363.19024387939999</v>
      </c>
      <c r="R241" s="6">
        <v>0.216</v>
      </c>
      <c r="S241" s="11">
        <f t="shared" si="18"/>
        <v>1</v>
      </c>
      <c r="T241" s="11">
        <f t="shared" si="19"/>
        <v>1</v>
      </c>
      <c r="U241" s="11">
        <f t="shared" si="20"/>
        <v>1</v>
      </c>
      <c r="V241" s="11">
        <f t="shared" si="21"/>
        <v>4</v>
      </c>
      <c r="W241" s="16">
        <f t="shared" si="23"/>
        <v>1.75</v>
      </c>
      <c r="X241" s="11">
        <f t="shared" si="22"/>
        <v>1</v>
      </c>
    </row>
    <row r="242" spans="1:24" x14ac:dyDescent="0.25">
      <c r="A242">
        <v>298</v>
      </c>
      <c r="C242" t="s">
        <v>135</v>
      </c>
      <c r="D242">
        <v>19.968800000000002</v>
      </c>
      <c r="E242">
        <v>-87.459599999999995</v>
      </c>
      <c r="F242" t="s">
        <v>8</v>
      </c>
      <c r="G242" t="s">
        <v>42</v>
      </c>
      <c r="H242" t="s">
        <v>0</v>
      </c>
      <c r="I242" t="s">
        <v>124</v>
      </c>
      <c r="J242" t="s">
        <v>6</v>
      </c>
      <c r="K242" t="s">
        <v>46</v>
      </c>
      <c r="L242" t="s">
        <v>85</v>
      </c>
      <c r="M242" t="s">
        <v>38</v>
      </c>
      <c r="N242" t="s">
        <v>16</v>
      </c>
      <c r="O242" s="6">
        <v>0.15</v>
      </c>
      <c r="P242" s="11">
        <v>4488.0657923784001</v>
      </c>
      <c r="Q242" s="11">
        <v>1125.9194749674</v>
      </c>
      <c r="R242" s="6">
        <v>0.1</v>
      </c>
      <c r="S242" s="11">
        <f t="shared" si="18"/>
        <v>2</v>
      </c>
      <c r="T242" s="11">
        <f t="shared" si="19"/>
        <v>5</v>
      </c>
      <c r="U242" s="11">
        <f t="shared" si="20"/>
        <v>3</v>
      </c>
      <c r="V242" s="11">
        <f t="shared" si="21"/>
        <v>3</v>
      </c>
      <c r="W242" s="16">
        <f t="shared" si="23"/>
        <v>3.25</v>
      </c>
      <c r="X242" s="11">
        <f t="shared" si="22"/>
        <v>3</v>
      </c>
    </row>
    <row r="243" spans="1:24" x14ac:dyDescent="0.25">
      <c r="A243">
        <v>299</v>
      </c>
      <c r="C243" t="s">
        <v>134</v>
      </c>
      <c r="D243">
        <v>20.036999999999999</v>
      </c>
      <c r="E243">
        <v>-87.464200000000005</v>
      </c>
      <c r="F243" t="s">
        <v>8</v>
      </c>
      <c r="G243" t="s">
        <v>42</v>
      </c>
      <c r="H243" t="s">
        <v>0</v>
      </c>
      <c r="I243" t="s">
        <v>124</v>
      </c>
      <c r="J243" t="s">
        <v>6</v>
      </c>
      <c r="K243" t="s">
        <v>46</v>
      </c>
      <c r="L243" t="s">
        <v>61</v>
      </c>
      <c r="M243" t="s">
        <v>60</v>
      </c>
      <c r="N243" t="s">
        <v>16</v>
      </c>
      <c r="O243" s="6">
        <v>7.6666666666666994E-2</v>
      </c>
      <c r="P243" s="11">
        <v>2153.4936092669</v>
      </c>
      <c r="Q243" s="11">
        <v>264.26055665376998</v>
      </c>
      <c r="R243" s="6">
        <v>0.18833333333332999</v>
      </c>
      <c r="S243" s="11">
        <f t="shared" si="18"/>
        <v>3</v>
      </c>
      <c r="T243" s="11">
        <f t="shared" si="19"/>
        <v>3</v>
      </c>
      <c r="U243" s="11">
        <f t="shared" si="20"/>
        <v>1</v>
      </c>
      <c r="V243" s="11">
        <f t="shared" si="21"/>
        <v>3</v>
      </c>
      <c r="W243" s="16">
        <f t="shared" si="23"/>
        <v>2.5</v>
      </c>
      <c r="X243" s="11">
        <f t="shared" si="22"/>
        <v>2</v>
      </c>
    </row>
    <row r="244" spans="1:24" x14ac:dyDescent="0.25">
      <c r="A244">
        <v>300</v>
      </c>
      <c r="C244" t="s">
        <v>133</v>
      </c>
      <c r="D244">
        <v>20.056999999999999</v>
      </c>
      <c r="E244">
        <v>-87.460599999999999</v>
      </c>
      <c r="F244" t="s">
        <v>8</v>
      </c>
      <c r="G244" t="s">
        <v>42</v>
      </c>
      <c r="H244" t="s">
        <v>0</v>
      </c>
      <c r="I244" t="s">
        <v>124</v>
      </c>
      <c r="J244" t="s">
        <v>6</v>
      </c>
      <c r="K244" t="s">
        <v>46</v>
      </c>
      <c r="L244" t="s">
        <v>61</v>
      </c>
      <c r="M244" t="s">
        <v>3</v>
      </c>
      <c r="N244" t="s">
        <v>16</v>
      </c>
      <c r="O244" s="6">
        <v>0.27</v>
      </c>
      <c r="P244" s="11">
        <v>958.58073142853004</v>
      </c>
      <c r="Q244" s="11">
        <v>209.51445628373</v>
      </c>
      <c r="R244" s="6">
        <v>0.18833333333332999</v>
      </c>
      <c r="S244" s="11">
        <f t="shared" si="18"/>
        <v>1</v>
      </c>
      <c r="T244" s="11">
        <f t="shared" si="19"/>
        <v>1</v>
      </c>
      <c r="U244" s="11">
        <f t="shared" si="20"/>
        <v>1</v>
      </c>
      <c r="V244" s="11">
        <f t="shared" si="21"/>
        <v>3</v>
      </c>
      <c r="W244" s="16">
        <f t="shared" si="23"/>
        <v>1.5</v>
      </c>
      <c r="X244" s="11">
        <f t="shared" si="22"/>
        <v>1</v>
      </c>
    </row>
    <row r="245" spans="1:24" x14ac:dyDescent="0.25">
      <c r="A245">
        <v>301</v>
      </c>
      <c r="C245" t="s">
        <v>132</v>
      </c>
      <c r="D245">
        <v>19.833300000000001</v>
      </c>
      <c r="E245">
        <v>-87.443299999999994</v>
      </c>
      <c r="F245" t="s">
        <v>8</v>
      </c>
      <c r="G245" t="s">
        <v>7</v>
      </c>
      <c r="H245" t="s">
        <v>0</v>
      </c>
      <c r="I245" t="s">
        <v>124</v>
      </c>
      <c r="J245" t="s">
        <v>6</v>
      </c>
      <c r="K245" t="s">
        <v>46</v>
      </c>
      <c r="L245" t="s">
        <v>61</v>
      </c>
      <c r="M245" t="s">
        <v>3</v>
      </c>
      <c r="N245" t="s">
        <v>16</v>
      </c>
      <c r="O245" s="6">
        <v>0.22666666666667001</v>
      </c>
      <c r="P245" s="11">
        <v>935.18784396547005</v>
      </c>
      <c r="Q245" s="11">
        <v>280.78780745756001</v>
      </c>
      <c r="R245" s="6">
        <v>0.18666666666667001</v>
      </c>
      <c r="S245" s="11">
        <f t="shared" si="18"/>
        <v>2</v>
      </c>
      <c r="T245" s="11">
        <f t="shared" si="19"/>
        <v>1</v>
      </c>
      <c r="U245" s="11">
        <f t="shared" si="20"/>
        <v>1</v>
      </c>
      <c r="V245" s="11">
        <f t="shared" si="21"/>
        <v>3</v>
      </c>
      <c r="W245" s="16">
        <f t="shared" si="23"/>
        <v>1.75</v>
      </c>
      <c r="X245" s="11">
        <f t="shared" si="22"/>
        <v>1</v>
      </c>
    </row>
    <row r="246" spans="1:24" x14ac:dyDescent="0.25">
      <c r="A246">
        <v>302</v>
      </c>
      <c r="C246" t="s">
        <v>131</v>
      </c>
      <c r="D246">
        <v>19.841699999999999</v>
      </c>
      <c r="E246">
        <v>-87.4375</v>
      </c>
      <c r="F246" t="s">
        <v>8</v>
      </c>
      <c r="G246" t="s">
        <v>7</v>
      </c>
      <c r="H246" t="s">
        <v>0</v>
      </c>
      <c r="I246" t="s">
        <v>124</v>
      </c>
      <c r="J246" t="s">
        <v>6</v>
      </c>
      <c r="K246" t="s">
        <v>46</v>
      </c>
      <c r="L246" t="s">
        <v>61</v>
      </c>
      <c r="M246" t="s">
        <v>3</v>
      </c>
      <c r="N246" t="s">
        <v>16</v>
      </c>
      <c r="O246" s="6">
        <v>0.14833333333332999</v>
      </c>
      <c r="P246" s="11">
        <v>1021.5407660423</v>
      </c>
      <c r="Q246" s="11">
        <v>218.63892099058</v>
      </c>
      <c r="R246" s="6">
        <v>0.18666666666667001</v>
      </c>
      <c r="S246" s="11">
        <f t="shared" si="18"/>
        <v>2</v>
      </c>
      <c r="T246" s="11">
        <f t="shared" si="19"/>
        <v>2</v>
      </c>
      <c r="U246" s="11">
        <f t="shared" si="20"/>
        <v>1</v>
      </c>
      <c r="V246" s="11">
        <f t="shared" si="21"/>
        <v>3</v>
      </c>
      <c r="W246" s="16">
        <f t="shared" si="23"/>
        <v>2</v>
      </c>
      <c r="X246" s="11">
        <f t="shared" si="22"/>
        <v>2</v>
      </c>
    </row>
    <row r="247" spans="1:24" x14ac:dyDescent="0.25">
      <c r="A247">
        <v>303</v>
      </c>
      <c r="C247" t="s">
        <v>130</v>
      </c>
      <c r="D247">
        <v>19.869299999999999</v>
      </c>
      <c r="E247">
        <v>-87.419399999999996</v>
      </c>
      <c r="F247" t="s">
        <v>8</v>
      </c>
      <c r="G247" t="s">
        <v>7</v>
      </c>
      <c r="H247" t="s">
        <v>0</v>
      </c>
      <c r="I247" t="s">
        <v>124</v>
      </c>
      <c r="J247" t="s">
        <v>6</v>
      </c>
      <c r="K247" t="s">
        <v>46</v>
      </c>
      <c r="L247" t="s">
        <v>61</v>
      </c>
      <c r="M247" t="s">
        <v>3</v>
      </c>
      <c r="N247" t="s">
        <v>16</v>
      </c>
      <c r="O247" s="6">
        <v>0.21</v>
      </c>
      <c r="P247" s="11">
        <v>684.96644247742995</v>
      </c>
      <c r="Q247" s="11">
        <v>598.67417128914997</v>
      </c>
      <c r="R247" s="6">
        <v>6.3333333333333006E-2</v>
      </c>
      <c r="S247" s="11">
        <f t="shared" si="18"/>
        <v>2</v>
      </c>
      <c r="T247" s="11">
        <f t="shared" si="19"/>
        <v>1</v>
      </c>
      <c r="U247" s="11">
        <f t="shared" si="20"/>
        <v>2</v>
      </c>
      <c r="V247" s="11">
        <f t="shared" si="21"/>
        <v>2</v>
      </c>
      <c r="W247" s="16">
        <f t="shared" si="23"/>
        <v>1.75</v>
      </c>
      <c r="X247" s="11">
        <f t="shared" si="22"/>
        <v>1</v>
      </c>
    </row>
    <row r="248" spans="1:24" x14ac:dyDescent="0.25">
      <c r="A248">
        <v>327</v>
      </c>
      <c r="C248" t="s">
        <v>129</v>
      </c>
      <c r="D248">
        <v>19.536799999999999</v>
      </c>
      <c r="E248">
        <v>-87.411199999999994</v>
      </c>
      <c r="F248" t="s">
        <v>8</v>
      </c>
      <c r="G248" t="s">
        <v>7</v>
      </c>
      <c r="H248" t="s">
        <v>0</v>
      </c>
      <c r="I248" t="s">
        <v>124</v>
      </c>
      <c r="J248" t="s">
        <v>6</v>
      </c>
      <c r="K248" t="s">
        <v>46</v>
      </c>
      <c r="L248" t="s">
        <v>61</v>
      </c>
      <c r="M248" t="s">
        <v>3</v>
      </c>
      <c r="N248" t="s">
        <v>2</v>
      </c>
      <c r="O248" s="6">
        <v>0.46500000000000002</v>
      </c>
      <c r="P248" s="11">
        <v>2152.4460185782</v>
      </c>
      <c r="Q248" s="11">
        <v>251.89243131852001</v>
      </c>
      <c r="R248" s="6">
        <v>0.115</v>
      </c>
      <c r="S248" s="11">
        <f t="shared" si="18"/>
        <v>1</v>
      </c>
      <c r="T248" s="11">
        <f t="shared" si="19"/>
        <v>3</v>
      </c>
      <c r="U248" s="11">
        <f t="shared" si="20"/>
        <v>1</v>
      </c>
      <c r="V248" s="11">
        <f t="shared" si="21"/>
        <v>3</v>
      </c>
      <c r="W248" s="16">
        <f t="shared" si="23"/>
        <v>2</v>
      </c>
      <c r="X248" s="11">
        <f t="shared" si="22"/>
        <v>2</v>
      </c>
    </row>
    <row r="249" spans="1:24" x14ac:dyDescent="0.25">
      <c r="A249">
        <v>328</v>
      </c>
      <c r="C249" t="s">
        <v>128</v>
      </c>
      <c r="D249">
        <v>19.534600000000001</v>
      </c>
      <c r="E249">
        <v>-87.413200000000003</v>
      </c>
      <c r="F249" t="s">
        <v>8</v>
      </c>
      <c r="G249" t="s">
        <v>7</v>
      </c>
      <c r="H249" t="s">
        <v>0</v>
      </c>
      <c r="I249" t="s">
        <v>124</v>
      </c>
      <c r="J249" t="s">
        <v>6</v>
      </c>
      <c r="K249" t="s">
        <v>46</v>
      </c>
      <c r="L249" t="s">
        <v>61</v>
      </c>
      <c r="M249" t="s">
        <v>3</v>
      </c>
      <c r="N249" t="s">
        <v>16</v>
      </c>
      <c r="O249" s="6">
        <v>0.26666666666666999</v>
      </c>
      <c r="P249" s="11">
        <v>2455.3220089131</v>
      </c>
      <c r="Q249" s="11">
        <v>2286.1426530781</v>
      </c>
      <c r="R249" s="6">
        <v>8.6666666666667003E-2</v>
      </c>
      <c r="S249" s="11">
        <f t="shared" si="18"/>
        <v>1</v>
      </c>
      <c r="T249" s="11">
        <f t="shared" si="19"/>
        <v>3</v>
      </c>
      <c r="U249" s="11">
        <f t="shared" si="20"/>
        <v>5</v>
      </c>
      <c r="V249" s="11">
        <f t="shared" si="21"/>
        <v>2</v>
      </c>
      <c r="W249" s="16">
        <f t="shared" si="23"/>
        <v>2.75</v>
      </c>
      <c r="X249" s="11">
        <f t="shared" si="22"/>
        <v>3</v>
      </c>
    </row>
    <row r="250" spans="1:24" x14ac:dyDescent="0.25">
      <c r="A250">
        <v>329</v>
      </c>
      <c r="B250" t="s">
        <v>127</v>
      </c>
      <c r="C250" t="s">
        <v>127</v>
      </c>
      <c r="D250">
        <v>19.7502</v>
      </c>
      <c r="E250">
        <v>-87.403199999999998</v>
      </c>
      <c r="F250" t="s">
        <v>8</v>
      </c>
      <c r="G250" t="s">
        <v>7</v>
      </c>
      <c r="H250" t="s">
        <v>0</v>
      </c>
      <c r="I250" t="s">
        <v>124</v>
      </c>
      <c r="J250" t="s">
        <v>6</v>
      </c>
      <c r="K250" t="s">
        <v>46</v>
      </c>
      <c r="L250" t="s">
        <v>61</v>
      </c>
      <c r="M250" t="s">
        <v>3</v>
      </c>
      <c r="N250" t="s">
        <v>2</v>
      </c>
      <c r="O250" s="6">
        <v>0.26833333333332998</v>
      </c>
      <c r="R250" s="6">
        <v>0.18833333333332999</v>
      </c>
      <c r="S250" s="11">
        <f t="shared" si="18"/>
        <v>1</v>
      </c>
      <c r="T250" s="11" t="str">
        <f t="shared" si="19"/>
        <v/>
      </c>
      <c r="U250" s="11" t="str">
        <f t="shared" si="20"/>
        <v/>
      </c>
      <c r="V250" s="11">
        <f t="shared" si="21"/>
        <v>3</v>
      </c>
      <c r="W250" s="16">
        <f t="shared" si="23"/>
        <v>2</v>
      </c>
      <c r="X250" s="11">
        <f t="shared" si="22"/>
        <v>2</v>
      </c>
    </row>
    <row r="251" spans="1:24" x14ac:dyDescent="0.25">
      <c r="A251">
        <v>330</v>
      </c>
      <c r="B251" t="s">
        <v>126</v>
      </c>
      <c r="C251" t="s">
        <v>125</v>
      </c>
      <c r="D251">
        <v>19.741700000000002</v>
      </c>
      <c r="E251">
        <v>-87.415499999999994</v>
      </c>
      <c r="F251" t="s">
        <v>8</v>
      </c>
      <c r="G251" t="s">
        <v>7</v>
      </c>
      <c r="H251" t="s">
        <v>0</v>
      </c>
      <c r="I251" t="s">
        <v>124</v>
      </c>
      <c r="J251" t="s">
        <v>6</v>
      </c>
      <c r="K251" t="s">
        <v>46</v>
      </c>
      <c r="L251" t="s">
        <v>61</v>
      </c>
      <c r="M251" t="s">
        <v>3</v>
      </c>
      <c r="N251" t="s">
        <v>16</v>
      </c>
      <c r="O251" s="6">
        <v>0.23666666666666999</v>
      </c>
      <c r="P251" s="11">
        <v>4375.4774993947003</v>
      </c>
      <c r="Q251" s="11">
        <v>649.77218427353</v>
      </c>
      <c r="R251" s="6">
        <v>0.12333333333333001</v>
      </c>
      <c r="S251" s="11">
        <f t="shared" si="18"/>
        <v>2</v>
      </c>
      <c r="T251" s="11">
        <f t="shared" si="19"/>
        <v>5</v>
      </c>
      <c r="U251" s="11">
        <f t="shared" si="20"/>
        <v>2</v>
      </c>
      <c r="V251" s="11">
        <f t="shared" si="21"/>
        <v>3</v>
      </c>
      <c r="W251" s="16">
        <f t="shared" si="23"/>
        <v>3</v>
      </c>
      <c r="X251" s="11">
        <f t="shared" si="22"/>
        <v>3</v>
      </c>
    </row>
    <row r="252" spans="1:24" x14ac:dyDescent="0.25">
      <c r="A252" s="30" t="s">
        <v>575</v>
      </c>
      <c r="C252" t="s">
        <v>576</v>
      </c>
      <c r="D252">
        <v>19.519210000000001</v>
      </c>
      <c r="E252">
        <v>-87.427580000000006</v>
      </c>
      <c r="F252" t="s">
        <v>8</v>
      </c>
      <c r="G252" t="s">
        <v>7</v>
      </c>
      <c r="H252" t="s">
        <v>0</v>
      </c>
      <c r="I252" t="s">
        <v>124</v>
      </c>
      <c r="O252" s="6">
        <v>0.20949999999999999</v>
      </c>
      <c r="P252" s="11">
        <v>376.6035402</v>
      </c>
      <c r="Q252" s="11">
        <v>457.73262399999999</v>
      </c>
      <c r="R252" s="6">
        <v>4.3999999999999997E-2</v>
      </c>
      <c r="S252" s="11">
        <f t="shared" ref="S252:S256" si="24">IF(O252 = "", "", IF(O252 &lt; 0.011, 5, IF(O252 &lt; 0.051, 4, IF(O252 &lt; 0.121, 3, IF(O252 &lt; 0.251, 2, 1)))))</f>
        <v>2</v>
      </c>
      <c r="T252" s="11">
        <f t="shared" ref="T252:T256" si="25">IF(P252 = "", "", IF(P252 &lt; 990, 1, IF(P252 &lt; 1860, 2, IF(P252 &lt; 2740, 3, IF(P252 &lt; 3290, 4, 5)))))</f>
        <v>1</v>
      </c>
      <c r="U252" s="11">
        <f t="shared" ref="U252:U256" si="26">IF(Q252 = "", "", IF(Q252 &lt; 390, 1, IF(Q252 &lt; 800, 2, IF(Q252 &lt; 1210, 3, IF(Q252 &lt; 1620, 4, 5)))))</f>
        <v>2</v>
      </c>
      <c r="V252" s="11">
        <f t="shared" ref="V252:V256" si="27">IF(R252 = "", "", IF(R252 &lt; 0.05, 1, IF(R252 &lt; 0.1, 2, IF(R252 &lt; 0.2, 3, IF(R252 &lt; 0.4, 4, 5)))))</f>
        <v>1</v>
      </c>
      <c r="W252" s="11">
        <f t="shared" si="23"/>
        <v>1.5</v>
      </c>
      <c r="X252" s="11">
        <f t="shared" si="22"/>
        <v>1</v>
      </c>
    </row>
    <row r="253" spans="1:24" x14ac:dyDescent="0.25">
      <c r="A253" s="30" t="s">
        <v>575</v>
      </c>
      <c r="C253" t="s">
        <v>577</v>
      </c>
      <c r="D253">
        <v>19.5288</v>
      </c>
      <c r="E253">
        <v>-87.425420000000003</v>
      </c>
      <c r="F253" t="s">
        <v>8</v>
      </c>
      <c r="G253" t="s">
        <v>7</v>
      </c>
      <c r="H253" t="s">
        <v>0</v>
      </c>
      <c r="I253" t="s">
        <v>124</v>
      </c>
      <c r="O253" s="6">
        <v>0.25</v>
      </c>
      <c r="P253" s="11">
        <v>488.96934829999998</v>
      </c>
      <c r="Q253" s="11">
        <v>657.11729830000002</v>
      </c>
      <c r="R253" s="6">
        <v>8.9599999999999999E-2</v>
      </c>
      <c r="S253" s="11">
        <f t="shared" si="24"/>
        <v>2</v>
      </c>
      <c r="T253" s="11">
        <f t="shared" si="25"/>
        <v>1</v>
      </c>
      <c r="U253" s="11">
        <f t="shared" si="26"/>
        <v>2</v>
      </c>
      <c r="V253" s="11">
        <f t="shared" si="27"/>
        <v>2</v>
      </c>
      <c r="W253" s="11">
        <f t="shared" si="23"/>
        <v>1.75</v>
      </c>
      <c r="X253" s="11">
        <f t="shared" si="22"/>
        <v>1</v>
      </c>
    </row>
    <row r="254" spans="1:24" x14ac:dyDescent="0.25">
      <c r="A254" s="30" t="s">
        <v>575</v>
      </c>
      <c r="C254" t="s">
        <v>578</v>
      </c>
      <c r="D254">
        <v>19.48939</v>
      </c>
      <c r="E254">
        <v>-87.428479999999993</v>
      </c>
      <c r="F254" t="s">
        <v>8</v>
      </c>
      <c r="G254" t="s">
        <v>7</v>
      </c>
      <c r="H254" t="s">
        <v>0</v>
      </c>
      <c r="I254" t="s">
        <v>124</v>
      </c>
      <c r="O254" s="6">
        <v>0.24079999999999999</v>
      </c>
      <c r="P254" s="11">
        <v>335.38771739999999</v>
      </c>
      <c r="Q254" s="11">
        <v>492.33201919999999</v>
      </c>
      <c r="R254" s="6">
        <v>7.8299999999999995E-2</v>
      </c>
      <c r="S254" s="11">
        <f t="shared" si="24"/>
        <v>2</v>
      </c>
      <c r="T254" s="11">
        <f t="shared" si="25"/>
        <v>1</v>
      </c>
      <c r="U254" s="11">
        <f t="shared" si="26"/>
        <v>2</v>
      </c>
      <c r="V254" s="11">
        <f t="shared" si="27"/>
        <v>2</v>
      </c>
      <c r="W254" s="11">
        <f t="shared" si="23"/>
        <v>1.75</v>
      </c>
      <c r="X254" s="11">
        <f t="shared" si="22"/>
        <v>1</v>
      </c>
    </row>
    <row r="255" spans="1:24" x14ac:dyDescent="0.25">
      <c r="A255" s="30" t="s">
        <v>575</v>
      </c>
      <c r="C255" t="s">
        <v>579</v>
      </c>
      <c r="D255">
        <v>19.41254</v>
      </c>
      <c r="E255">
        <v>-87.460459999999998</v>
      </c>
      <c r="F255" t="s">
        <v>8</v>
      </c>
      <c r="G255" t="s">
        <v>7</v>
      </c>
      <c r="H255" t="s">
        <v>0</v>
      </c>
      <c r="I255" t="s">
        <v>124</v>
      </c>
      <c r="O255" s="6">
        <v>6.3500000000000001E-2</v>
      </c>
      <c r="P255" s="11">
        <v>1651.3099850000001</v>
      </c>
      <c r="Q255" s="11">
        <v>669.98903580000001</v>
      </c>
      <c r="R255" s="6">
        <v>3.125E-2</v>
      </c>
      <c r="S255" s="11">
        <f t="shared" si="24"/>
        <v>3</v>
      </c>
      <c r="T255" s="11">
        <f t="shared" si="25"/>
        <v>2</v>
      </c>
      <c r="U255" s="11">
        <f t="shared" si="26"/>
        <v>2</v>
      </c>
      <c r="V255" s="11">
        <f t="shared" si="27"/>
        <v>1</v>
      </c>
      <c r="W255" s="11">
        <f t="shared" si="23"/>
        <v>2</v>
      </c>
      <c r="X255" s="11">
        <f t="shared" si="22"/>
        <v>2</v>
      </c>
    </row>
    <row r="256" spans="1:24" x14ac:dyDescent="0.25">
      <c r="A256" s="30" t="s">
        <v>575</v>
      </c>
      <c r="C256" t="s">
        <v>580</v>
      </c>
      <c r="D256">
        <v>19.407119999999999</v>
      </c>
      <c r="E256">
        <v>-87.456479999999999</v>
      </c>
      <c r="F256" t="s">
        <v>8</v>
      </c>
      <c r="G256" t="s">
        <v>7</v>
      </c>
      <c r="H256" t="s">
        <v>0</v>
      </c>
      <c r="I256" t="s">
        <v>124</v>
      </c>
      <c r="O256" s="6">
        <v>7.0800000000000002E-2</v>
      </c>
      <c r="P256" s="11">
        <v>626.42660769999998</v>
      </c>
      <c r="Q256" s="11">
        <v>813.11606730000005</v>
      </c>
      <c r="R256" s="6">
        <v>0.05</v>
      </c>
      <c r="S256" s="11">
        <f t="shared" si="24"/>
        <v>3</v>
      </c>
      <c r="T256" s="11">
        <f t="shared" si="25"/>
        <v>1</v>
      </c>
      <c r="U256" s="11">
        <f t="shared" si="26"/>
        <v>3</v>
      </c>
      <c r="V256" s="11">
        <f t="shared" si="27"/>
        <v>2</v>
      </c>
      <c r="W256" s="11">
        <f t="shared" si="23"/>
        <v>2.25</v>
      </c>
      <c r="X256" s="11">
        <f t="shared" si="22"/>
        <v>2</v>
      </c>
    </row>
    <row r="257" spans="1:24" x14ac:dyDescent="0.25">
      <c r="A257" s="2"/>
      <c r="B257" s="2"/>
      <c r="C257" s="2"/>
      <c r="D257" s="2"/>
      <c r="E257" s="2"/>
      <c r="F257" s="2"/>
      <c r="G257" s="2"/>
      <c r="H257" s="2" t="s">
        <v>0</v>
      </c>
      <c r="I257" s="2" t="s">
        <v>124</v>
      </c>
      <c r="J257" s="2"/>
      <c r="K257" s="2"/>
      <c r="L257" s="2"/>
      <c r="M257" s="2"/>
      <c r="N257" s="2"/>
      <c r="O257" s="7">
        <f>AVERAGE(O241:O256)</f>
        <v>0.21443333333333356</v>
      </c>
      <c r="P257" s="12">
        <f>AVERAGE(P241:P256)</f>
        <v>1576.334031815763</v>
      </c>
      <c r="Q257" s="12">
        <f>AVERAGE(Q241:Q256)</f>
        <v>622.60532965278264</v>
      </c>
      <c r="R257" s="7">
        <f>AVERAGE(R241:R256)</f>
        <v>0.12098854166666624</v>
      </c>
      <c r="S257" s="12">
        <f t="shared" ref="S257:S288" si="28">IF(O257 = "", "", IF(O257 &lt; 0.011, 5, IF(O257 &lt; 0.051, 4, IF(O257 &lt; 0.121, 3, IF(O257 &lt; 0.251, 2, 1)))))</f>
        <v>2</v>
      </c>
      <c r="T257" s="12">
        <f t="shared" ref="T257:T288" si="29">IF(P257 = "", "", IF(P257 &lt; 990, 1, IF(P257 &lt; 1860, 2, IF(P257 &lt; 2740, 3, IF(P257 &lt; 3290, 4, 5)))))</f>
        <v>2</v>
      </c>
      <c r="U257" s="12">
        <f t="shared" ref="U257:U288" si="30">IF(Q257 = "", "", IF(Q257 &lt; 390, 1, IF(Q257 &lt; 800, 2, IF(Q257 &lt; 1210, 3, IF(Q257 &lt; 1620, 4, 5)))))</f>
        <v>2</v>
      </c>
      <c r="V257" s="12">
        <f t="shared" ref="V257:V288" si="31">IF(R257 = "", "", IF(R257 &lt; 0.05, 1, IF(R257 &lt; 0.1, 2, IF(R257 &lt; 0.2, 3, IF(R257 &lt; 0.4, 4, 5)))))</f>
        <v>3</v>
      </c>
      <c r="W257" s="31">
        <f t="shared" si="23"/>
        <v>2.25</v>
      </c>
      <c r="X257" s="12">
        <f t="shared" si="22"/>
        <v>2</v>
      </c>
    </row>
    <row r="258" spans="1:24" x14ac:dyDescent="0.25">
      <c r="A258">
        <v>62</v>
      </c>
      <c r="B258" t="s">
        <v>123</v>
      </c>
      <c r="C258" t="s">
        <v>122</v>
      </c>
      <c r="D258">
        <v>20.4407</v>
      </c>
      <c r="E258">
        <v>-87.002099999999999</v>
      </c>
      <c r="F258" t="s">
        <v>8</v>
      </c>
      <c r="G258" t="s">
        <v>42</v>
      </c>
      <c r="H258" t="s">
        <v>0</v>
      </c>
      <c r="I258" t="s">
        <v>42</v>
      </c>
      <c r="J258" t="s">
        <v>6</v>
      </c>
      <c r="K258" t="s">
        <v>30</v>
      </c>
      <c r="L258" t="s">
        <v>61</v>
      </c>
      <c r="M258" t="s">
        <v>60</v>
      </c>
      <c r="N258" t="s">
        <v>16</v>
      </c>
      <c r="O258" s="6">
        <v>0.16750000000000001</v>
      </c>
      <c r="P258" s="11">
        <v>3045.5058449950002</v>
      </c>
      <c r="Q258" s="11">
        <v>5683.2941472777002</v>
      </c>
      <c r="R258" s="6">
        <v>0.13666666666666999</v>
      </c>
      <c r="S258" s="11">
        <f t="shared" si="28"/>
        <v>2</v>
      </c>
      <c r="T258" s="11">
        <f t="shared" si="29"/>
        <v>4</v>
      </c>
      <c r="U258" s="11">
        <f t="shared" si="30"/>
        <v>5</v>
      </c>
      <c r="V258" s="11">
        <f t="shared" si="31"/>
        <v>3</v>
      </c>
      <c r="W258" s="16">
        <f t="shared" si="23"/>
        <v>3.5</v>
      </c>
      <c r="X258" s="11">
        <f t="shared" si="22"/>
        <v>4</v>
      </c>
    </row>
    <row r="259" spans="1:24" x14ac:dyDescent="0.25">
      <c r="A259">
        <v>63</v>
      </c>
      <c r="B259" t="s">
        <v>121</v>
      </c>
      <c r="C259" t="s">
        <v>120</v>
      </c>
      <c r="D259">
        <v>20.32</v>
      </c>
      <c r="E259">
        <v>-87.024299999999997</v>
      </c>
      <c r="F259" t="s">
        <v>8</v>
      </c>
      <c r="G259" t="s">
        <v>42</v>
      </c>
      <c r="H259" t="s">
        <v>0</v>
      </c>
      <c r="I259" t="s">
        <v>42</v>
      </c>
      <c r="J259" t="s">
        <v>6</v>
      </c>
      <c r="K259" t="s">
        <v>30</v>
      </c>
      <c r="L259" t="s">
        <v>61</v>
      </c>
      <c r="M259" t="s">
        <v>60</v>
      </c>
      <c r="N259" t="s">
        <v>16</v>
      </c>
      <c r="O259" s="6">
        <v>8.5000000000000006E-2</v>
      </c>
      <c r="P259" s="11">
        <v>3521.5881622145998</v>
      </c>
      <c r="Q259" s="11">
        <v>866.27205679179997</v>
      </c>
      <c r="R259" s="6">
        <v>0.36333333333333001</v>
      </c>
      <c r="S259" s="11">
        <f t="shared" si="28"/>
        <v>3</v>
      </c>
      <c r="T259" s="11">
        <f t="shared" si="29"/>
        <v>5</v>
      </c>
      <c r="U259" s="11">
        <f t="shared" si="30"/>
        <v>3</v>
      </c>
      <c r="V259" s="11">
        <f t="shared" si="31"/>
        <v>4</v>
      </c>
      <c r="W259" s="16">
        <f t="shared" ref="W259:W309" si="32">AVERAGE(S259:V259)</f>
        <v>3.75</v>
      </c>
      <c r="X259" s="11">
        <f t="shared" si="22"/>
        <v>4</v>
      </c>
    </row>
    <row r="260" spans="1:24" x14ac:dyDescent="0.25">
      <c r="A260">
        <v>64</v>
      </c>
      <c r="B260" t="s">
        <v>119</v>
      </c>
      <c r="C260" t="s">
        <v>118</v>
      </c>
      <c r="D260">
        <v>20.3584</v>
      </c>
      <c r="E260">
        <v>-87.028199999999998</v>
      </c>
      <c r="F260" t="s">
        <v>8</v>
      </c>
      <c r="G260" t="s">
        <v>42</v>
      </c>
      <c r="H260" t="s">
        <v>0</v>
      </c>
      <c r="I260" t="s">
        <v>42</v>
      </c>
      <c r="J260" t="s">
        <v>6</v>
      </c>
      <c r="K260" t="s">
        <v>30</v>
      </c>
      <c r="L260" t="s">
        <v>61</v>
      </c>
      <c r="M260" t="s">
        <v>60</v>
      </c>
      <c r="N260" t="s">
        <v>16</v>
      </c>
      <c r="O260" s="6">
        <v>9.9166666666667E-2</v>
      </c>
      <c r="P260" s="11">
        <v>1281.8321260338</v>
      </c>
      <c r="Q260" s="11">
        <v>1221.0922008005</v>
      </c>
      <c r="R260" s="6">
        <v>0.19500000000000001</v>
      </c>
      <c r="S260" s="11">
        <f t="shared" si="28"/>
        <v>3</v>
      </c>
      <c r="T260" s="11">
        <f t="shared" si="29"/>
        <v>2</v>
      </c>
      <c r="U260" s="11">
        <f t="shared" si="30"/>
        <v>4</v>
      </c>
      <c r="V260" s="11">
        <f t="shared" si="31"/>
        <v>3</v>
      </c>
      <c r="W260" s="16">
        <f t="shared" si="32"/>
        <v>3</v>
      </c>
      <c r="X260" s="11">
        <f t="shared" si="22"/>
        <v>3</v>
      </c>
    </row>
    <row r="261" spans="1:24" x14ac:dyDescent="0.25">
      <c r="A261">
        <v>65</v>
      </c>
      <c r="B261" t="s">
        <v>117</v>
      </c>
      <c r="C261" t="s">
        <v>116</v>
      </c>
      <c r="D261">
        <v>20.505199999999999</v>
      </c>
      <c r="E261">
        <v>-86.760400000000004</v>
      </c>
      <c r="F261" t="s">
        <v>8</v>
      </c>
      <c r="G261" t="s">
        <v>42</v>
      </c>
      <c r="H261" t="s">
        <v>0</v>
      </c>
      <c r="I261" t="s">
        <v>42</v>
      </c>
      <c r="J261" t="s">
        <v>41</v>
      </c>
      <c r="K261" t="s">
        <v>46</v>
      </c>
      <c r="L261" t="s">
        <v>45</v>
      </c>
      <c r="M261" t="s">
        <v>3</v>
      </c>
      <c r="N261" t="s">
        <v>16</v>
      </c>
      <c r="O261" s="6">
        <v>0.1875</v>
      </c>
      <c r="P261" s="11">
        <v>4138.4321207557005</v>
      </c>
      <c r="Q261" s="11">
        <v>165.97171037758</v>
      </c>
      <c r="R261" s="6">
        <v>0.10166666666667</v>
      </c>
      <c r="S261" s="11">
        <f t="shared" si="28"/>
        <v>2</v>
      </c>
      <c r="T261" s="11">
        <f t="shared" si="29"/>
        <v>5</v>
      </c>
      <c r="U261" s="11">
        <f t="shared" si="30"/>
        <v>1</v>
      </c>
      <c r="V261" s="11">
        <f t="shared" si="31"/>
        <v>3</v>
      </c>
      <c r="W261" s="16">
        <f t="shared" si="32"/>
        <v>2.75</v>
      </c>
      <c r="X261" s="11">
        <f t="shared" si="22"/>
        <v>3</v>
      </c>
    </row>
    <row r="262" spans="1:24" x14ac:dyDescent="0.25">
      <c r="A262">
        <v>66</v>
      </c>
      <c r="B262" t="s">
        <v>115</v>
      </c>
      <c r="C262" t="s">
        <v>114</v>
      </c>
      <c r="D262">
        <v>20.272300000000001</v>
      </c>
      <c r="E262">
        <v>-86.999899999999997</v>
      </c>
      <c r="F262" t="s">
        <v>8</v>
      </c>
      <c r="G262" t="s">
        <v>42</v>
      </c>
      <c r="H262" t="s">
        <v>0</v>
      </c>
      <c r="I262" t="s">
        <v>42</v>
      </c>
      <c r="J262" t="s">
        <v>41</v>
      </c>
      <c r="K262" t="s">
        <v>5</v>
      </c>
      <c r="L262" t="s">
        <v>61</v>
      </c>
      <c r="M262" t="s">
        <v>60</v>
      </c>
      <c r="N262" t="s">
        <v>11</v>
      </c>
      <c r="O262" s="6">
        <v>0.22416666666667001</v>
      </c>
      <c r="P262" s="11">
        <v>345.60678256980998</v>
      </c>
      <c r="Q262" s="11">
        <v>0</v>
      </c>
      <c r="R262" s="6">
        <v>0.19833333333333</v>
      </c>
      <c r="S262" s="11">
        <f t="shared" si="28"/>
        <v>2</v>
      </c>
      <c r="T262" s="11">
        <f t="shared" si="29"/>
        <v>1</v>
      </c>
      <c r="U262" s="11">
        <f t="shared" si="30"/>
        <v>1</v>
      </c>
      <c r="V262" s="11">
        <f t="shared" si="31"/>
        <v>3</v>
      </c>
      <c r="W262" s="16">
        <f t="shared" si="32"/>
        <v>1.75</v>
      </c>
      <c r="X262" s="11">
        <f t="shared" si="22"/>
        <v>1</v>
      </c>
    </row>
    <row r="263" spans="1:24" x14ac:dyDescent="0.25">
      <c r="A263">
        <v>67</v>
      </c>
      <c r="B263" t="s">
        <v>113</v>
      </c>
      <c r="C263" t="s">
        <v>112</v>
      </c>
      <c r="D263">
        <v>20.511299999999999</v>
      </c>
      <c r="E263">
        <v>-86.752399999999994</v>
      </c>
      <c r="F263" t="s">
        <v>8</v>
      </c>
      <c r="G263" t="s">
        <v>42</v>
      </c>
      <c r="H263" t="s">
        <v>0</v>
      </c>
      <c r="I263" t="s">
        <v>42</v>
      </c>
      <c r="J263" t="s">
        <v>41</v>
      </c>
      <c r="K263" t="s">
        <v>46</v>
      </c>
      <c r="L263" t="s">
        <v>61</v>
      </c>
      <c r="M263" t="s">
        <v>3</v>
      </c>
      <c r="N263" t="s">
        <v>16</v>
      </c>
      <c r="O263" s="6">
        <v>0.24249999999999999</v>
      </c>
      <c r="P263" s="11">
        <v>1730.9515544543999</v>
      </c>
      <c r="Q263" s="11">
        <v>718.61261550552001</v>
      </c>
      <c r="R263" s="6">
        <v>0.10916666666667001</v>
      </c>
      <c r="S263" s="11">
        <f t="shared" si="28"/>
        <v>2</v>
      </c>
      <c r="T263" s="11">
        <f t="shared" si="29"/>
        <v>2</v>
      </c>
      <c r="U263" s="11">
        <f t="shared" si="30"/>
        <v>2</v>
      </c>
      <c r="V263" s="11">
        <f t="shared" si="31"/>
        <v>3</v>
      </c>
      <c r="W263" s="16">
        <f t="shared" si="32"/>
        <v>2.25</v>
      </c>
      <c r="X263" s="11">
        <f t="shared" ref="X263:X310" si="33">IF(W263 = "", "", IF(W263 &lt; 0.1, 0, IF(W263 &lt; 1.9, 1, IF(W263 &lt; 2.7, 2, IF(W263 &lt; 3.5, 3, IF(W263 &lt; 4.3, 4, 5))))))</f>
        <v>2</v>
      </c>
    </row>
    <row r="264" spans="1:24" x14ac:dyDescent="0.25">
      <c r="A264">
        <v>68</v>
      </c>
      <c r="B264" t="s">
        <v>111</v>
      </c>
      <c r="C264" t="s">
        <v>110</v>
      </c>
      <c r="D264">
        <v>20.476299999999998</v>
      </c>
      <c r="E264">
        <v>-86.978300000000004</v>
      </c>
      <c r="F264" t="s">
        <v>8</v>
      </c>
      <c r="G264" t="s">
        <v>42</v>
      </c>
      <c r="H264" t="s">
        <v>0</v>
      </c>
      <c r="I264" t="s">
        <v>42</v>
      </c>
      <c r="J264" t="s">
        <v>6</v>
      </c>
      <c r="K264" t="s">
        <v>30</v>
      </c>
      <c r="L264" t="s">
        <v>13</v>
      </c>
      <c r="M264" t="s">
        <v>60</v>
      </c>
      <c r="N264" t="s">
        <v>16</v>
      </c>
      <c r="O264" s="6">
        <v>4.4166666666667E-2</v>
      </c>
      <c r="P264" s="11">
        <v>1913.8287754262999</v>
      </c>
      <c r="Q264" s="11">
        <v>2480.7127270387</v>
      </c>
      <c r="R264" s="6">
        <v>9.1666666666666993E-2</v>
      </c>
      <c r="S264" s="11">
        <f t="shared" si="28"/>
        <v>4</v>
      </c>
      <c r="T264" s="11">
        <f t="shared" si="29"/>
        <v>3</v>
      </c>
      <c r="U264" s="11">
        <f t="shared" si="30"/>
        <v>5</v>
      </c>
      <c r="V264" s="11">
        <f t="shared" si="31"/>
        <v>2</v>
      </c>
      <c r="W264" s="16">
        <f t="shared" si="32"/>
        <v>3.5</v>
      </c>
      <c r="X264" s="11">
        <f t="shared" si="33"/>
        <v>4</v>
      </c>
    </row>
    <row r="265" spans="1:24" x14ac:dyDescent="0.25">
      <c r="A265">
        <v>102</v>
      </c>
      <c r="B265" t="s">
        <v>109</v>
      </c>
      <c r="C265" t="s">
        <v>108</v>
      </c>
      <c r="D265">
        <v>20.486000000000001</v>
      </c>
      <c r="E265">
        <v>-86.974000000000004</v>
      </c>
      <c r="F265" t="s">
        <v>8</v>
      </c>
      <c r="G265" t="s">
        <v>42</v>
      </c>
      <c r="H265" t="s">
        <v>0</v>
      </c>
      <c r="I265" t="s">
        <v>42</v>
      </c>
      <c r="J265" t="s">
        <v>6</v>
      </c>
      <c r="K265" t="s">
        <v>30</v>
      </c>
      <c r="L265" t="s">
        <v>99</v>
      </c>
      <c r="M265" t="s">
        <v>38</v>
      </c>
      <c r="N265" t="s">
        <v>11</v>
      </c>
      <c r="O265" s="6">
        <v>2.9166666666667E-2</v>
      </c>
      <c r="P265" s="11">
        <v>2989.3772757955999</v>
      </c>
      <c r="Q265" s="11">
        <v>133.47505036300001</v>
      </c>
      <c r="R265" s="6">
        <v>2.3333333333333001E-2</v>
      </c>
      <c r="S265" s="11">
        <f t="shared" si="28"/>
        <v>4</v>
      </c>
      <c r="T265" s="11">
        <f t="shared" si="29"/>
        <v>4</v>
      </c>
      <c r="U265" s="11">
        <f t="shared" si="30"/>
        <v>1</v>
      </c>
      <c r="V265" s="11">
        <f t="shared" si="31"/>
        <v>1</v>
      </c>
      <c r="W265" s="16">
        <f t="shared" si="32"/>
        <v>2.5</v>
      </c>
      <c r="X265" s="11">
        <f t="shared" si="33"/>
        <v>2</v>
      </c>
    </row>
    <row r="266" spans="1:24" x14ac:dyDescent="0.25">
      <c r="A266">
        <v>421</v>
      </c>
      <c r="B266" t="s">
        <v>107</v>
      </c>
      <c r="C266" t="s">
        <v>106</v>
      </c>
      <c r="D266">
        <v>20.324999999999999</v>
      </c>
      <c r="E266">
        <v>-87.027199999999993</v>
      </c>
      <c r="F266" t="s">
        <v>8</v>
      </c>
      <c r="G266" t="s">
        <v>42</v>
      </c>
      <c r="H266" t="s">
        <v>0</v>
      </c>
      <c r="I266" t="s">
        <v>42</v>
      </c>
      <c r="J266" t="s">
        <v>6</v>
      </c>
      <c r="K266" t="s">
        <v>30</v>
      </c>
      <c r="L266" t="s">
        <v>99</v>
      </c>
      <c r="M266" t="s">
        <v>38</v>
      </c>
      <c r="N266" t="s">
        <v>16</v>
      </c>
      <c r="O266" s="6">
        <v>0.2016666667</v>
      </c>
      <c r="P266" s="11">
        <v>1376.8662468391999</v>
      </c>
      <c r="Q266" s="11">
        <v>288.75254581924997</v>
      </c>
      <c r="R266" s="6">
        <v>0.2288888889</v>
      </c>
      <c r="S266" s="11">
        <f t="shared" si="28"/>
        <v>2</v>
      </c>
      <c r="T266" s="11">
        <f t="shared" si="29"/>
        <v>2</v>
      </c>
      <c r="U266" s="11">
        <f t="shared" si="30"/>
        <v>1</v>
      </c>
      <c r="V266" s="11">
        <f t="shared" si="31"/>
        <v>4</v>
      </c>
      <c r="W266" s="16">
        <f t="shared" si="32"/>
        <v>2.25</v>
      </c>
      <c r="X266" s="11">
        <f t="shared" si="33"/>
        <v>2</v>
      </c>
    </row>
    <row r="267" spans="1:24" x14ac:dyDescent="0.25">
      <c r="A267">
        <v>422</v>
      </c>
      <c r="B267" t="s">
        <v>105</v>
      </c>
      <c r="C267" t="s">
        <v>104</v>
      </c>
      <c r="D267">
        <v>20.348800000000001</v>
      </c>
      <c r="E267">
        <v>-87.028499999999994</v>
      </c>
      <c r="F267" t="s">
        <v>8</v>
      </c>
      <c r="G267" t="s">
        <v>42</v>
      </c>
      <c r="H267" t="s">
        <v>0</v>
      </c>
      <c r="I267" t="s">
        <v>42</v>
      </c>
      <c r="J267" t="s">
        <v>6</v>
      </c>
      <c r="K267" t="s">
        <v>30</v>
      </c>
      <c r="L267" t="s">
        <v>99</v>
      </c>
      <c r="M267" t="s">
        <v>38</v>
      </c>
      <c r="N267" t="s">
        <v>16</v>
      </c>
      <c r="O267" s="6">
        <v>0.21249999999999999</v>
      </c>
      <c r="P267" s="11">
        <v>3529.4435774678</v>
      </c>
      <c r="Q267" s="11">
        <v>905.14977089580998</v>
      </c>
      <c r="R267" s="6">
        <v>0.21527777779999999</v>
      </c>
      <c r="S267" s="11">
        <f t="shared" si="28"/>
        <v>2</v>
      </c>
      <c r="T267" s="11">
        <f t="shared" si="29"/>
        <v>5</v>
      </c>
      <c r="U267" s="11">
        <f t="shared" si="30"/>
        <v>3</v>
      </c>
      <c r="V267" s="11">
        <f t="shared" si="31"/>
        <v>4</v>
      </c>
      <c r="W267" s="16">
        <f t="shared" si="32"/>
        <v>3.5</v>
      </c>
      <c r="X267" s="11">
        <f t="shared" si="33"/>
        <v>4</v>
      </c>
    </row>
    <row r="268" spans="1:24" x14ac:dyDescent="0.25">
      <c r="A268">
        <v>423</v>
      </c>
      <c r="B268" t="s">
        <v>103</v>
      </c>
      <c r="C268" t="s">
        <v>102</v>
      </c>
      <c r="D268">
        <v>20.4206</v>
      </c>
      <c r="E268">
        <v>-87.017499999999998</v>
      </c>
      <c r="F268" t="s">
        <v>8</v>
      </c>
      <c r="G268" t="s">
        <v>42</v>
      </c>
      <c r="H268" t="s">
        <v>0</v>
      </c>
      <c r="I268" t="s">
        <v>42</v>
      </c>
      <c r="J268" t="s">
        <v>6</v>
      </c>
      <c r="K268" t="s">
        <v>88</v>
      </c>
      <c r="L268" t="s">
        <v>99</v>
      </c>
      <c r="M268" t="s">
        <v>38</v>
      </c>
      <c r="N268" t="s">
        <v>16</v>
      </c>
      <c r="O268" s="6">
        <v>0.16759259260000001</v>
      </c>
      <c r="P268" s="11">
        <v>2160.0767993185</v>
      </c>
      <c r="Q268" s="11">
        <v>627.60249283606004</v>
      </c>
      <c r="R268" s="6">
        <v>9.1666666669999994E-2</v>
      </c>
      <c r="S268" s="11">
        <f t="shared" si="28"/>
        <v>2</v>
      </c>
      <c r="T268" s="11">
        <f t="shared" si="29"/>
        <v>3</v>
      </c>
      <c r="U268" s="11">
        <f t="shared" si="30"/>
        <v>2</v>
      </c>
      <c r="V268" s="11">
        <f t="shared" si="31"/>
        <v>2</v>
      </c>
      <c r="W268" s="16">
        <f t="shared" si="32"/>
        <v>2.25</v>
      </c>
      <c r="X268" s="11">
        <f t="shared" si="33"/>
        <v>2</v>
      </c>
    </row>
    <row r="269" spans="1:24" x14ac:dyDescent="0.25">
      <c r="A269">
        <v>424</v>
      </c>
      <c r="B269" t="s">
        <v>101</v>
      </c>
      <c r="C269" t="s">
        <v>100</v>
      </c>
      <c r="D269">
        <v>20.373999999999999</v>
      </c>
      <c r="E269">
        <v>-87.028999999999996</v>
      </c>
      <c r="F269" t="s">
        <v>8</v>
      </c>
      <c r="G269" t="s">
        <v>42</v>
      </c>
      <c r="H269" t="s">
        <v>0</v>
      </c>
      <c r="I269" t="s">
        <v>42</v>
      </c>
      <c r="J269" t="s">
        <v>6</v>
      </c>
      <c r="K269" t="s">
        <v>30</v>
      </c>
      <c r="L269" t="s">
        <v>99</v>
      </c>
      <c r="M269" t="s">
        <v>38</v>
      </c>
      <c r="N269" t="s">
        <v>16</v>
      </c>
      <c r="O269" s="6">
        <v>0.22766666669999999</v>
      </c>
      <c r="P269" s="11">
        <v>368.25230804810002</v>
      </c>
      <c r="Q269" s="11">
        <v>2230.9488911367998</v>
      </c>
      <c r="R269" s="6">
        <v>0.18566666670000001</v>
      </c>
      <c r="S269" s="11">
        <f t="shared" si="28"/>
        <v>2</v>
      </c>
      <c r="T269" s="11">
        <f t="shared" si="29"/>
        <v>1</v>
      </c>
      <c r="U269" s="11">
        <f t="shared" si="30"/>
        <v>5</v>
      </c>
      <c r="V269" s="11">
        <f t="shared" si="31"/>
        <v>3</v>
      </c>
      <c r="W269" s="16">
        <f t="shared" si="32"/>
        <v>2.75</v>
      </c>
      <c r="X269" s="11">
        <f t="shared" si="33"/>
        <v>3</v>
      </c>
    </row>
    <row r="270" spans="1:24" x14ac:dyDescent="0.25">
      <c r="A270" s="2"/>
      <c r="B270" s="2"/>
      <c r="C270" s="2"/>
      <c r="D270" s="2"/>
      <c r="E270" s="2"/>
      <c r="F270" s="2"/>
      <c r="G270" s="2"/>
      <c r="H270" s="2" t="s">
        <v>0</v>
      </c>
      <c r="I270" s="2" t="s">
        <v>42</v>
      </c>
      <c r="J270" s="2"/>
      <c r="K270" s="2"/>
      <c r="L270" s="2"/>
      <c r="M270" s="2"/>
      <c r="N270" s="2"/>
      <c r="O270" s="7">
        <f>AVERAGE(O258:O269)</f>
        <v>0.1573827160555559</v>
      </c>
      <c r="P270" s="12">
        <f>AVERAGE(P258:P269)</f>
        <v>2200.1467978265673</v>
      </c>
      <c r="Q270" s="12">
        <f>AVERAGE(Q258:Q269)</f>
        <v>1276.8236840702268</v>
      </c>
      <c r="R270" s="7">
        <f>AVERAGE(R258:R269)</f>
        <v>0.16172222222805582</v>
      </c>
      <c r="S270" s="12">
        <f t="shared" si="28"/>
        <v>2</v>
      </c>
      <c r="T270" s="12">
        <f t="shared" si="29"/>
        <v>3</v>
      </c>
      <c r="U270" s="12">
        <f t="shared" si="30"/>
        <v>4</v>
      </c>
      <c r="V270" s="12">
        <f t="shared" si="31"/>
        <v>3</v>
      </c>
      <c r="W270" s="31">
        <f t="shared" si="32"/>
        <v>3</v>
      </c>
      <c r="X270" s="12">
        <f t="shared" si="33"/>
        <v>3</v>
      </c>
    </row>
    <row r="271" spans="1:24" x14ac:dyDescent="0.25">
      <c r="A271">
        <v>27</v>
      </c>
      <c r="B271" t="s">
        <v>98</v>
      </c>
      <c r="C271" t="s">
        <v>97</v>
      </c>
      <c r="D271">
        <v>21.198599999999999</v>
      </c>
      <c r="E271">
        <v>-86.725499999999997</v>
      </c>
      <c r="F271" t="s">
        <v>8</v>
      </c>
      <c r="G271" t="s">
        <v>42</v>
      </c>
      <c r="H271" t="s">
        <v>0</v>
      </c>
      <c r="I271" t="s">
        <v>37</v>
      </c>
      <c r="J271" t="s">
        <v>41</v>
      </c>
      <c r="K271" t="s">
        <v>40</v>
      </c>
      <c r="L271" t="s">
        <v>45</v>
      </c>
      <c r="M271" t="s">
        <v>60</v>
      </c>
      <c r="N271" t="s">
        <v>16</v>
      </c>
      <c r="O271" s="6">
        <v>0.23916666666667</v>
      </c>
      <c r="P271" s="11">
        <v>5187.7012480815001</v>
      </c>
      <c r="Q271" s="11">
        <v>540.31377628011001</v>
      </c>
      <c r="R271" s="6">
        <v>6.3333333333333006E-2</v>
      </c>
      <c r="S271" s="11">
        <f t="shared" si="28"/>
        <v>2</v>
      </c>
      <c r="T271" s="11">
        <f t="shared" si="29"/>
        <v>5</v>
      </c>
      <c r="U271" s="11">
        <f t="shared" si="30"/>
        <v>2</v>
      </c>
      <c r="V271" s="11">
        <f t="shared" si="31"/>
        <v>2</v>
      </c>
      <c r="W271" s="16">
        <f t="shared" si="32"/>
        <v>2.75</v>
      </c>
      <c r="X271" s="11">
        <f t="shared" si="33"/>
        <v>3</v>
      </c>
    </row>
    <row r="272" spans="1:24" x14ac:dyDescent="0.25">
      <c r="A272">
        <v>28</v>
      </c>
      <c r="B272" t="s">
        <v>96</v>
      </c>
      <c r="C272" t="s">
        <v>95</v>
      </c>
      <c r="D272">
        <v>21.1615</v>
      </c>
      <c r="E272">
        <v>-86.741500000000002</v>
      </c>
      <c r="F272" t="s">
        <v>8</v>
      </c>
      <c r="G272" t="s">
        <v>42</v>
      </c>
      <c r="H272" t="s">
        <v>0</v>
      </c>
      <c r="I272" t="s">
        <v>37</v>
      </c>
      <c r="J272" t="s">
        <v>41</v>
      </c>
      <c r="K272" t="s">
        <v>46</v>
      </c>
      <c r="L272" t="s">
        <v>13</v>
      </c>
      <c r="M272" t="s">
        <v>60</v>
      </c>
      <c r="N272" t="s">
        <v>16</v>
      </c>
      <c r="O272" s="6">
        <v>0.28749999999999998</v>
      </c>
      <c r="P272" s="11">
        <v>6671.3529731379003</v>
      </c>
      <c r="Q272" s="11">
        <v>8345.8847555984994</v>
      </c>
      <c r="R272" s="6">
        <v>0.25333333333333002</v>
      </c>
      <c r="S272" s="11">
        <f t="shared" si="28"/>
        <v>1</v>
      </c>
      <c r="T272" s="11">
        <f t="shared" si="29"/>
        <v>5</v>
      </c>
      <c r="U272" s="11">
        <f t="shared" si="30"/>
        <v>5</v>
      </c>
      <c r="V272" s="11">
        <f t="shared" si="31"/>
        <v>4</v>
      </c>
      <c r="W272" s="16">
        <f t="shared" si="32"/>
        <v>3.75</v>
      </c>
      <c r="X272" s="11">
        <f t="shared" si="33"/>
        <v>4</v>
      </c>
    </row>
    <row r="273" spans="1:24" x14ac:dyDescent="0.25">
      <c r="A273">
        <v>29</v>
      </c>
      <c r="B273" t="s">
        <v>94</v>
      </c>
      <c r="C273" t="s">
        <v>93</v>
      </c>
      <c r="D273">
        <v>21.1706</v>
      </c>
      <c r="E273">
        <v>-86.729799999999997</v>
      </c>
      <c r="F273" t="s">
        <v>8</v>
      </c>
      <c r="G273" t="s">
        <v>42</v>
      </c>
      <c r="H273" t="s">
        <v>0</v>
      </c>
      <c r="I273" t="s">
        <v>37</v>
      </c>
      <c r="J273" t="s">
        <v>41</v>
      </c>
      <c r="K273" t="s">
        <v>46</v>
      </c>
      <c r="L273" t="s">
        <v>13</v>
      </c>
      <c r="M273" t="s">
        <v>60</v>
      </c>
      <c r="N273" t="s">
        <v>16</v>
      </c>
      <c r="O273" s="6">
        <v>0.315</v>
      </c>
      <c r="P273" s="11">
        <v>2974.6897492480998</v>
      </c>
      <c r="Q273" s="11">
        <v>3892.5409226010001</v>
      </c>
      <c r="R273" s="6">
        <v>7.8571428571429E-2</v>
      </c>
      <c r="S273" s="11">
        <f t="shared" si="28"/>
        <v>1</v>
      </c>
      <c r="T273" s="11">
        <f t="shared" si="29"/>
        <v>4</v>
      </c>
      <c r="U273" s="11">
        <f t="shared" si="30"/>
        <v>5</v>
      </c>
      <c r="V273" s="11">
        <f t="shared" si="31"/>
        <v>2</v>
      </c>
      <c r="W273" s="16">
        <f t="shared" si="32"/>
        <v>3</v>
      </c>
      <c r="X273" s="11">
        <f t="shared" si="33"/>
        <v>3</v>
      </c>
    </row>
    <row r="274" spans="1:24" x14ac:dyDescent="0.25">
      <c r="A274">
        <v>30</v>
      </c>
      <c r="B274" t="s">
        <v>92</v>
      </c>
      <c r="C274" t="s">
        <v>91</v>
      </c>
      <c r="D274">
        <v>20.855899999999998</v>
      </c>
      <c r="E274">
        <v>-86.863699999999994</v>
      </c>
      <c r="F274" t="s">
        <v>8</v>
      </c>
      <c r="G274" t="s">
        <v>42</v>
      </c>
      <c r="H274" t="s">
        <v>0</v>
      </c>
      <c r="I274" t="s">
        <v>37</v>
      </c>
      <c r="J274" t="s">
        <v>6</v>
      </c>
      <c r="K274" t="s">
        <v>46</v>
      </c>
      <c r="L274" t="s">
        <v>45</v>
      </c>
      <c r="M274" t="s">
        <v>60</v>
      </c>
      <c r="N274" t="s">
        <v>11</v>
      </c>
      <c r="O274" s="6">
        <v>0.25333333333333002</v>
      </c>
      <c r="P274" s="11">
        <v>2167.9036534981001</v>
      </c>
      <c r="Q274" s="11">
        <v>1304.7770031315999</v>
      </c>
      <c r="R274" s="6">
        <v>0.13500000000000001</v>
      </c>
      <c r="S274" s="11">
        <f t="shared" si="28"/>
        <v>1</v>
      </c>
      <c r="T274" s="11">
        <f t="shared" si="29"/>
        <v>3</v>
      </c>
      <c r="U274" s="11">
        <f t="shared" si="30"/>
        <v>4</v>
      </c>
      <c r="V274" s="11">
        <f t="shared" si="31"/>
        <v>3</v>
      </c>
      <c r="W274" s="16">
        <f t="shared" si="32"/>
        <v>2.75</v>
      </c>
      <c r="X274" s="11">
        <f t="shared" si="33"/>
        <v>3</v>
      </c>
    </row>
    <row r="275" spans="1:24" x14ac:dyDescent="0.25">
      <c r="A275">
        <v>31</v>
      </c>
      <c r="B275" t="s">
        <v>90</v>
      </c>
      <c r="C275" t="s">
        <v>89</v>
      </c>
      <c r="D275">
        <v>20.9163</v>
      </c>
      <c r="E275">
        <v>-86.828800000000001</v>
      </c>
      <c r="F275" t="s">
        <v>8</v>
      </c>
      <c r="G275" t="s">
        <v>42</v>
      </c>
      <c r="H275" t="s">
        <v>0</v>
      </c>
      <c r="I275" t="s">
        <v>37</v>
      </c>
      <c r="J275" t="s">
        <v>6</v>
      </c>
      <c r="K275" t="s">
        <v>88</v>
      </c>
      <c r="L275" t="s">
        <v>85</v>
      </c>
      <c r="M275" t="s">
        <v>60</v>
      </c>
      <c r="N275" t="s">
        <v>11</v>
      </c>
      <c r="O275" s="6">
        <v>0.22333333333333</v>
      </c>
      <c r="P275" s="11">
        <v>5387.6477536330003</v>
      </c>
      <c r="Q275" s="11">
        <v>882.95033875173999</v>
      </c>
      <c r="R275" s="6">
        <v>0.11</v>
      </c>
      <c r="S275" s="11">
        <f t="shared" si="28"/>
        <v>2</v>
      </c>
      <c r="T275" s="11">
        <f t="shared" si="29"/>
        <v>5</v>
      </c>
      <c r="U275" s="11">
        <f t="shared" si="30"/>
        <v>3</v>
      </c>
      <c r="V275" s="11">
        <f t="shared" si="31"/>
        <v>3</v>
      </c>
      <c r="W275" s="16">
        <f t="shared" si="32"/>
        <v>3.25</v>
      </c>
      <c r="X275" s="11">
        <f t="shared" si="33"/>
        <v>3</v>
      </c>
    </row>
    <row r="276" spans="1:24" x14ac:dyDescent="0.25">
      <c r="A276">
        <v>32</v>
      </c>
      <c r="B276" t="s">
        <v>87</v>
      </c>
      <c r="C276" t="s">
        <v>86</v>
      </c>
      <c r="D276">
        <v>20.987300000000001</v>
      </c>
      <c r="E276">
        <v>-86.796400000000006</v>
      </c>
      <c r="F276" t="s">
        <v>8</v>
      </c>
      <c r="G276" t="s">
        <v>42</v>
      </c>
      <c r="H276" t="s">
        <v>0</v>
      </c>
      <c r="I276" t="s">
        <v>37</v>
      </c>
      <c r="J276" t="s">
        <v>6</v>
      </c>
      <c r="K276" t="s">
        <v>46</v>
      </c>
      <c r="L276" t="s">
        <v>85</v>
      </c>
      <c r="M276" t="s">
        <v>84</v>
      </c>
      <c r="N276" t="s">
        <v>11</v>
      </c>
      <c r="O276" s="6">
        <v>2.5000000000000001E-2</v>
      </c>
      <c r="P276" s="11">
        <v>15647.347848511001</v>
      </c>
      <c r="Q276" s="11">
        <v>2229.2870517964002</v>
      </c>
      <c r="R276" s="6">
        <v>0.54833333333333001</v>
      </c>
      <c r="S276" s="11">
        <f t="shared" si="28"/>
        <v>4</v>
      </c>
      <c r="T276" s="11">
        <f t="shared" si="29"/>
        <v>5</v>
      </c>
      <c r="U276" s="11">
        <f t="shared" si="30"/>
        <v>5</v>
      </c>
      <c r="V276" s="11">
        <f t="shared" si="31"/>
        <v>5</v>
      </c>
      <c r="W276" s="16">
        <f t="shared" si="32"/>
        <v>4.75</v>
      </c>
      <c r="X276" s="11">
        <f t="shared" si="33"/>
        <v>5</v>
      </c>
    </row>
    <row r="277" spans="1:24" x14ac:dyDescent="0.25">
      <c r="A277">
        <v>54</v>
      </c>
      <c r="B277" t="s">
        <v>83</v>
      </c>
      <c r="C277" t="s">
        <v>82</v>
      </c>
      <c r="D277">
        <v>20.521999999999998</v>
      </c>
      <c r="E277">
        <v>-87.187399999999997</v>
      </c>
      <c r="F277" t="s">
        <v>8</v>
      </c>
      <c r="G277" t="s">
        <v>42</v>
      </c>
      <c r="H277" t="s">
        <v>0</v>
      </c>
      <c r="I277" t="s">
        <v>37</v>
      </c>
      <c r="J277" t="s">
        <v>6</v>
      </c>
      <c r="K277" t="s">
        <v>5</v>
      </c>
      <c r="L277" t="s">
        <v>49</v>
      </c>
      <c r="M277" t="s">
        <v>12</v>
      </c>
      <c r="N277" t="s">
        <v>11</v>
      </c>
      <c r="O277" s="6">
        <v>0.115</v>
      </c>
      <c r="P277" s="11">
        <v>315.73011535861002</v>
      </c>
      <c r="Q277" s="11">
        <v>0</v>
      </c>
      <c r="R277" s="6">
        <v>1.3333333333332999E-2</v>
      </c>
      <c r="S277" s="11">
        <f t="shared" si="28"/>
        <v>3</v>
      </c>
      <c r="T277" s="11">
        <f t="shared" si="29"/>
        <v>1</v>
      </c>
      <c r="U277" s="11">
        <f t="shared" si="30"/>
        <v>1</v>
      </c>
      <c r="V277" s="11">
        <f t="shared" si="31"/>
        <v>1</v>
      </c>
      <c r="W277" s="16">
        <f t="shared" si="32"/>
        <v>1.5</v>
      </c>
      <c r="X277" s="11">
        <f t="shared" si="33"/>
        <v>1</v>
      </c>
    </row>
    <row r="278" spans="1:24" x14ac:dyDescent="0.25">
      <c r="A278">
        <v>55</v>
      </c>
      <c r="B278" t="s">
        <v>81</v>
      </c>
      <c r="C278" t="s">
        <v>80</v>
      </c>
      <c r="D278">
        <v>20.501000000000001</v>
      </c>
      <c r="E278">
        <v>-87.215100000000007</v>
      </c>
      <c r="F278" t="s">
        <v>8</v>
      </c>
      <c r="G278" t="s">
        <v>42</v>
      </c>
      <c r="H278" t="s">
        <v>0</v>
      </c>
      <c r="I278" t="s">
        <v>37</v>
      </c>
      <c r="J278" t="s">
        <v>6</v>
      </c>
      <c r="K278" t="s">
        <v>30</v>
      </c>
      <c r="L278" t="s">
        <v>61</v>
      </c>
      <c r="M278" t="s">
        <v>60</v>
      </c>
      <c r="N278" t="s">
        <v>16</v>
      </c>
      <c r="O278" s="6">
        <v>0.17833333333333001</v>
      </c>
      <c r="P278" s="11">
        <v>2390.9749760952</v>
      </c>
      <c r="Q278" s="11">
        <v>145.56582705604001</v>
      </c>
      <c r="R278" s="6">
        <v>0.10166666666667</v>
      </c>
      <c r="S278" s="11">
        <f t="shared" si="28"/>
        <v>2</v>
      </c>
      <c r="T278" s="11">
        <f t="shared" si="29"/>
        <v>3</v>
      </c>
      <c r="U278" s="11">
        <f t="shared" si="30"/>
        <v>1</v>
      </c>
      <c r="V278" s="11">
        <f t="shared" si="31"/>
        <v>3</v>
      </c>
      <c r="W278" s="16">
        <f t="shared" si="32"/>
        <v>2.25</v>
      </c>
      <c r="X278" s="11">
        <f t="shared" si="33"/>
        <v>2</v>
      </c>
    </row>
    <row r="279" spans="1:24" x14ac:dyDescent="0.25">
      <c r="A279">
        <v>56</v>
      </c>
      <c r="B279" t="s">
        <v>79</v>
      </c>
      <c r="C279" t="s">
        <v>78</v>
      </c>
      <c r="D279">
        <v>20.4864</v>
      </c>
      <c r="E279">
        <v>-87.232900000000001</v>
      </c>
      <c r="F279" t="s">
        <v>8</v>
      </c>
      <c r="G279" t="s">
        <v>42</v>
      </c>
      <c r="H279" t="s">
        <v>0</v>
      </c>
      <c r="I279" t="s">
        <v>37</v>
      </c>
      <c r="J279" t="s">
        <v>6</v>
      </c>
      <c r="K279" t="s">
        <v>30</v>
      </c>
      <c r="L279" t="s">
        <v>61</v>
      </c>
      <c r="M279" t="s">
        <v>17</v>
      </c>
      <c r="N279" t="s">
        <v>16</v>
      </c>
      <c r="O279" s="6">
        <v>0.17833333333333001</v>
      </c>
      <c r="P279" s="11">
        <v>4713.1447516020999</v>
      </c>
      <c r="Q279" s="11">
        <v>125.15312775084</v>
      </c>
      <c r="R279" s="6">
        <v>0.12</v>
      </c>
      <c r="S279" s="11">
        <f t="shared" si="28"/>
        <v>2</v>
      </c>
      <c r="T279" s="11">
        <f t="shared" si="29"/>
        <v>5</v>
      </c>
      <c r="U279" s="11">
        <f t="shared" si="30"/>
        <v>1</v>
      </c>
      <c r="V279" s="11">
        <f t="shared" si="31"/>
        <v>3</v>
      </c>
      <c r="W279" s="16">
        <f t="shared" si="32"/>
        <v>2.75</v>
      </c>
      <c r="X279" s="11">
        <f t="shared" si="33"/>
        <v>3</v>
      </c>
    </row>
    <row r="280" spans="1:24" x14ac:dyDescent="0.25">
      <c r="A280">
        <v>57</v>
      </c>
      <c r="C280" t="s">
        <v>77</v>
      </c>
      <c r="D280">
        <v>20.3935</v>
      </c>
      <c r="E280">
        <v>-87.307699999999997</v>
      </c>
      <c r="F280" t="s">
        <v>8</v>
      </c>
      <c r="G280" t="s">
        <v>42</v>
      </c>
      <c r="H280" t="s">
        <v>0</v>
      </c>
      <c r="I280" t="s">
        <v>37</v>
      </c>
      <c r="J280" t="s">
        <v>6</v>
      </c>
      <c r="K280" t="s">
        <v>30</v>
      </c>
      <c r="L280" t="s">
        <v>61</v>
      </c>
      <c r="M280" t="s">
        <v>3</v>
      </c>
      <c r="N280" t="s">
        <v>16</v>
      </c>
      <c r="O280" s="6">
        <v>0.33750000000000002</v>
      </c>
      <c r="P280" s="11">
        <v>6301.7834236081999</v>
      </c>
      <c r="Q280" s="11">
        <v>1494.6353182472001</v>
      </c>
      <c r="R280" s="6">
        <v>8.8333333333333E-2</v>
      </c>
      <c r="S280" s="11">
        <f t="shared" si="28"/>
        <v>1</v>
      </c>
      <c r="T280" s="11">
        <f t="shared" si="29"/>
        <v>5</v>
      </c>
      <c r="U280" s="11">
        <f t="shared" si="30"/>
        <v>4</v>
      </c>
      <c r="V280" s="11">
        <f t="shared" si="31"/>
        <v>2</v>
      </c>
      <c r="W280" s="16">
        <f t="shared" si="32"/>
        <v>3</v>
      </c>
      <c r="X280" s="11">
        <f t="shared" si="33"/>
        <v>3</v>
      </c>
    </row>
    <row r="281" spans="1:24" x14ac:dyDescent="0.25">
      <c r="A281">
        <v>58</v>
      </c>
      <c r="C281" t="s">
        <v>76</v>
      </c>
      <c r="D281">
        <v>20.3932</v>
      </c>
      <c r="E281">
        <v>-87.305999999999997</v>
      </c>
      <c r="F281" t="s">
        <v>8</v>
      </c>
      <c r="G281" t="s">
        <v>42</v>
      </c>
      <c r="H281" t="s">
        <v>0</v>
      </c>
      <c r="I281" t="s">
        <v>37</v>
      </c>
      <c r="J281" t="s">
        <v>6</v>
      </c>
      <c r="K281" t="s">
        <v>30</v>
      </c>
      <c r="L281" t="s">
        <v>61</v>
      </c>
      <c r="M281" t="s">
        <v>3</v>
      </c>
      <c r="N281" t="s">
        <v>16</v>
      </c>
      <c r="O281" s="6">
        <v>0.42749999999999999</v>
      </c>
      <c r="P281" s="11">
        <v>7448.2930436760998</v>
      </c>
      <c r="Q281" s="11">
        <v>139.07528781497001</v>
      </c>
      <c r="R281" s="6">
        <v>7.3333333333333001E-2</v>
      </c>
      <c r="S281" s="11">
        <f t="shared" si="28"/>
        <v>1</v>
      </c>
      <c r="T281" s="11">
        <f t="shared" si="29"/>
        <v>5</v>
      </c>
      <c r="U281" s="11">
        <f t="shared" si="30"/>
        <v>1</v>
      </c>
      <c r="V281" s="11">
        <f t="shared" si="31"/>
        <v>2</v>
      </c>
      <c r="W281" s="16">
        <f t="shared" si="32"/>
        <v>2.25</v>
      </c>
      <c r="X281" s="11">
        <f t="shared" si="33"/>
        <v>2</v>
      </c>
    </row>
    <row r="282" spans="1:24" x14ac:dyDescent="0.25">
      <c r="A282">
        <v>59</v>
      </c>
      <c r="C282" t="s">
        <v>75</v>
      </c>
      <c r="D282">
        <v>20.404800000000002</v>
      </c>
      <c r="E282">
        <v>-87.300700000000006</v>
      </c>
      <c r="F282" t="s">
        <v>8</v>
      </c>
      <c r="G282" t="s">
        <v>42</v>
      </c>
      <c r="H282" t="s">
        <v>0</v>
      </c>
      <c r="I282" t="s">
        <v>37</v>
      </c>
      <c r="J282" t="s">
        <v>6</v>
      </c>
      <c r="K282" t="s">
        <v>30</v>
      </c>
      <c r="L282" t="s">
        <v>61</v>
      </c>
      <c r="M282" t="s">
        <v>3</v>
      </c>
      <c r="N282" t="s">
        <v>16</v>
      </c>
      <c r="O282" s="6">
        <v>0.19312499999999999</v>
      </c>
      <c r="P282" s="11">
        <v>3849.8798289025999</v>
      </c>
      <c r="Q282" s="11">
        <v>77.678555108469993</v>
      </c>
      <c r="R282" s="6">
        <v>0.11687500000000001</v>
      </c>
      <c r="S282" s="11">
        <f t="shared" si="28"/>
        <v>2</v>
      </c>
      <c r="T282" s="11">
        <f t="shared" si="29"/>
        <v>5</v>
      </c>
      <c r="U282" s="11">
        <f t="shared" si="30"/>
        <v>1</v>
      </c>
      <c r="V282" s="11">
        <f t="shared" si="31"/>
        <v>3</v>
      </c>
      <c r="W282" s="16">
        <f t="shared" si="32"/>
        <v>2.75</v>
      </c>
      <c r="X282" s="11">
        <f t="shared" si="33"/>
        <v>3</v>
      </c>
    </row>
    <row r="283" spans="1:24" x14ac:dyDescent="0.25">
      <c r="A283">
        <v>60</v>
      </c>
      <c r="C283" t="s">
        <v>74</v>
      </c>
      <c r="D283">
        <v>20.399799999999999</v>
      </c>
      <c r="E283">
        <v>-87.302800000000005</v>
      </c>
      <c r="F283" t="s">
        <v>8</v>
      </c>
      <c r="G283" t="s">
        <v>42</v>
      </c>
      <c r="H283" t="s">
        <v>0</v>
      </c>
      <c r="I283" t="s">
        <v>37</v>
      </c>
      <c r="J283" t="s">
        <v>6</v>
      </c>
      <c r="K283" t="s">
        <v>30</v>
      </c>
      <c r="L283" t="s">
        <v>61</v>
      </c>
      <c r="M283" t="s">
        <v>3</v>
      </c>
      <c r="N283" t="s">
        <v>16</v>
      </c>
      <c r="O283" s="6">
        <v>0.31166666666666998</v>
      </c>
      <c r="P283" s="11">
        <v>7297.7124161844004</v>
      </c>
      <c r="Q283" s="11">
        <v>1585.0750374419999</v>
      </c>
      <c r="R283" s="6">
        <v>9.5000000000000001E-2</v>
      </c>
      <c r="S283" s="11">
        <f t="shared" si="28"/>
        <v>1</v>
      </c>
      <c r="T283" s="11">
        <f t="shared" si="29"/>
        <v>5</v>
      </c>
      <c r="U283" s="11">
        <f t="shared" si="30"/>
        <v>4</v>
      </c>
      <c r="V283" s="11">
        <f t="shared" si="31"/>
        <v>2</v>
      </c>
      <c r="W283" s="16">
        <f t="shared" si="32"/>
        <v>3</v>
      </c>
      <c r="X283" s="11">
        <f t="shared" si="33"/>
        <v>3</v>
      </c>
    </row>
    <row r="284" spans="1:24" x14ac:dyDescent="0.25">
      <c r="A284">
        <v>109</v>
      </c>
      <c r="B284" t="s">
        <v>73</v>
      </c>
      <c r="C284" t="s">
        <v>72</v>
      </c>
      <c r="D284">
        <v>20.640599999999999</v>
      </c>
      <c r="E284">
        <v>-87.0535</v>
      </c>
      <c r="F284" t="s">
        <v>8</v>
      </c>
      <c r="G284" t="s">
        <v>42</v>
      </c>
      <c r="H284" t="s">
        <v>0</v>
      </c>
      <c r="I284" t="s">
        <v>37</v>
      </c>
      <c r="J284" t="s">
        <v>71</v>
      </c>
      <c r="K284" t="s">
        <v>46</v>
      </c>
      <c r="L284" t="s">
        <v>49</v>
      </c>
      <c r="M284" t="s">
        <v>38</v>
      </c>
      <c r="N284" t="s">
        <v>11</v>
      </c>
      <c r="O284" s="6">
        <v>0.11333333333333</v>
      </c>
      <c r="P284" s="11">
        <v>1452.7998573325999</v>
      </c>
      <c r="Q284" s="11">
        <v>504.31125294104999</v>
      </c>
      <c r="R284" s="6">
        <v>8.6666666666667003E-2</v>
      </c>
      <c r="S284" s="11">
        <f t="shared" si="28"/>
        <v>3</v>
      </c>
      <c r="T284" s="11">
        <f t="shared" si="29"/>
        <v>2</v>
      </c>
      <c r="U284" s="11">
        <f t="shared" si="30"/>
        <v>2</v>
      </c>
      <c r="V284" s="11">
        <f t="shared" si="31"/>
        <v>2</v>
      </c>
      <c r="W284" s="16">
        <f t="shared" si="32"/>
        <v>2.25</v>
      </c>
      <c r="X284" s="11">
        <f t="shared" si="33"/>
        <v>2</v>
      </c>
    </row>
    <row r="285" spans="1:24" x14ac:dyDescent="0.25">
      <c r="A285">
        <v>110</v>
      </c>
      <c r="B285" t="s">
        <v>70</v>
      </c>
      <c r="C285" t="s">
        <v>69</v>
      </c>
      <c r="D285">
        <v>20.550999999999998</v>
      </c>
      <c r="E285">
        <v>-87.149199999999993</v>
      </c>
      <c r="F285" t="s">
        <v>8</v>
      </c>
      <c r="G285" t="s">
        <v>42</v>
      </c>
      <c r="H285" t="s">
        <v>0</v>
      </c>
      <c r="I285" t="s">
        <v>37</v>
      </c>
      <c r="J285" t="s">
        <v>55</v>
      </c>
      <c r="K285" t="s">
        <v>46</v>
      </c>
      <c r="L285" t="s">
        <v>49</v>
      </c>
      <c r="M285" t="s">
        <v>38</v>
      </c>
      <c r="N285" t="s">
        <v>11</v>
      </c>
      <c r="O285" s="6">
        <v>0.22833333333333</v>
      </c>
      <c r="P285" s="11">
        <v>1823.6483072218</v>
      </c>
      <c r="Q285" s="11">
        <v>384.99549064876999</v>
      </c>
      <c r="R285" s="6">
        <v>7.4999999999999997E-2</v>
      </c>
      <c r="S285" s="11">
        <f t="shared" si="28"/>
        <v>2</v>
      </c>
      <c r="T285" s="11">
        <f t="shared" si="29"/>
        <v>2</v>
      </c>
      <c r="U285" s="11">
        <f t="shared" si="30"/>
        <v>1</v>
      </c>
      <c r="V285" s="11">
        <f t="shared" si="31"/>
        <v>2</v>
      </c>
      <c r="W285" s="16">
        <f t="shared" si="32"/>
        <v>1.75</v>
      </c>
      <c r="X285" s="11">
        <f t="shared" si="33"/>
        <v>1</v>
      </c>
    </row>
    <row r="286" spans="1:24" x14ac:dyDescent="0.25">
      <c r="A286">
        <v>111</v>
      </c>
      <c r="B286" t="s">
        <v>68</v>
      </c>
      <c r="C286" t="s">
        <v>67</v>
      </c>
      <c r="D286">
        <v>20.536300000000001</v>
      </c>
      <c r="E286">
        <v>-87.164500000000004</v>
      </c>
      <c r="F286" t="s">
        <v>8</v>
      </c>
      <c r="G286" t="s">
        <v>42</v>
      </c>
      <c r="H286" t="s">
        <v>0</v>
      </c>
      <c r="I286" t="s">
        <v>37</v>
      </c>
      <c r="J286" t="s">
        <v>55</v>
      </c>
      <c r="K286" t="s">
        <v>46</v>
      </c>
      <c r="L286" t="s">
        <v>66</v>
      </c>
      <c r="M286" t="s">
        <v>12</v>
      </c>
      <c r="N286" t="s">
        <v>11</v>
      </c>
      <c r="O286" s="6">
        <v>5.3333333333332997E-2</v>
      </c>
      <c r="P286" s="11">
        <v>2933.3273167576999</v>
      </c>
      <c r="Q286" s="11">
        <v>477.34611190033002</v>
      </c>
      <c r="R286" s="6">
        <v>7.4999999999999997E-2</v>
      </c>
      <c r="S286" s="11">
        <f t="shared" si="28"/>
        <v>3</v>
      </c>
      <c r="T286" s="11">
        <f t="shared" si="29"/>
        <v>4</v>
      </c>
      <c r="U286" s="11">
        <f t="shared" si="30"/>
        <v>2</v>
      </c>
      <c r="V286" s="11">
        <f t="shared" si="31"/>
        <v>2</v>
      </c>
      <c r="W286" s="16">
        <f t="shared" si="32"/>
        <v>2.75</v>
      </c>
      <c r="X286" s="11">
        <f t="shared" si="33"/>
        <v>3</v>
      </c>
    </row>
    <row r="287" spans="1:24" x14ac:dyDescent="0.25">
      <c r="A287">
        <v>175</v>
      </c>
      <c r="C287" t="s">
        <v>65</v>
      </c>
      <c r="D287">
        <v>20.249400000000001</v>
      </c>
      <c r="E287">
        <v>-87.392200000000003</v>
      </c>
      <c r="F287" t="s">
        <v>8</v>
      </c>
      <c r="G287" t="s">
        <v>42</v>
      </c>
      <c r="H287" t="s">
        <v>0</v>
      </c>
      <c r="I287" t="s">
        <v>37</v>
      </c>
      <c r="J287" t="s">
        <v>6</v>
      </c>
      <c r="K287" t="s">
        <v>30</v>
      </c>
      <c r="L287" t="s">
        <v>61</v>
      </c>
      <c r="M287" t="s">
        <v>3</v>
      </c>
      <c r="N287" t="s">
        <v>16</v>
      </c>
      <c r="O287" s="6">
        <v>0.17100000000000001</v>
      </c>
      <c r="P287" s="11">
        <v>1803.5707995662001</v>
      </c>
      <c r="Q287" s="11">
        <v>342.99735871910002</v>
      </c>
      <c r="R287" s="6">
        <v>0.11700000000000001</v>
      </c>
      <c r="S287" s="11">
        <f t="shared" si="28"/>
        <v>2</v>
      </c>
      <c r="T287" s="11">
        <f t="shared" si="29"/>
        <v>2</v>
      </c>
      <c r="U287" s="11">
        <f t="shared" si="30"/>
        <v>1</v>
      </c>
      <c r="V287" s="11">
        <f t="shared" si="31"/>
        <v>3</v>
      </c>
      <c r="W287" s="16">
        <f t="shared" si="32"/>
        <v>2</v>
      </c>
      <c r="X287" s="11">
        <f t="shared" si="33"/>
        <v>2</v>
      </c>
    </row>
    <row r="288" spans="1:24" x14ac:dyDescent="0.25">
      <c r="A288">
        <v>176</v>
      </c>
      <c r="C288" t="s">
        <v>64</v>
      </c>
      <c r="D288">
        <v>20.255500000000001</v>
      </c>
      <c r="E288">
        <v>-87.388300000000001</v>
      </c>
      <c r="F288" t="s">
        <v>8</v>
      </c>
      <c r="G288" t="s">
        <v>42</v>
      </c>
      <c r="H288" t="s">
        <v>0</v>
      </c>
      <c r="I288" t="s">
        <v>37</v>
      </c>
      <c r="J288" t="s">
        <v>6</v>
      </c>
      <c r="K288" t="s">
        <v>30</v>
      </c>
      <c r="L288" t="s">
        <v>61</v>
      </c>
      <c r="M288" t="s">
        <v>60</v>
      </c>
      <c r="N288" t="s">
        <v>16</v>
      </c>
      <c r="O288" s="6">
        <v>0.2225</v>
      </c>
      <c r="P288" s="11">
        <v>2157.9368536628999</v>
      </c>
      <c r="Q288" s="11">
        <v>476.29558856736003</v>
      </c>
      <c r="R288" s="6">
        <v>0.11916666666667</v>
      </c>
      <c r="S288" s="11">
        <f t="shared" si="28"/>
        <v>2</v>
      </c>
      <c r="T288" s="11">
        <f t="shared" si="29"/>
        <v>3</v>
      </c>
      <c r="U288" s="11">
        <f t="shared" si="30"/>
        <v>2</v>
      </c>
      <c r="V288" s="11">
        <f t="shared" si="31"/>
        <v>3</v>
      </c>
      <c r="W288" s="16">
        <f t="shared" si="32"/>
        <v>2.5</v>
      </c>
      <c r="X288" s="11">
        <f t="shared" si="33"/>
        <v>2</v>
      </c>
    </row>
    <row r="289" spans="1:24" x14ac:dyDescent="0.25">
      <c r="A289">
        <v>177</v>
      </c>
      <c r="B289" t="s">
        <v>63</v>
      </c>
      <c r="C289" t="s">
        <v>62</v>
      </c>
      <c r="D289">
        <v>20.258600000000001</v>
      </c>
      <c r="E289">
        <v>-87.385400000000004</v>
      </c>
      <c r="F289" t="s">
        <v>8</v>
      </c>
      <c r="G289" t="s">
        <v>42</v>
      </c>
      <c r="H289" t="s">
        <v>0</v>
      </c>
      <c r="I289" t="s">
        <v>37</v>
      </c>
      <c r="J289" t="s">
        <v>6</v>
      </c>
      <c r="K289" t="s">
        <v>30</v>
      </c>
      <c r="L289" t="s">
        <v>61</v>
      </c>
      <c r="M289" t="s">
        <v>60</v>
      </c>
      <c r="N289" t="s">
        <v>16</v>
      </c>
      <c r="O289" s="6">
        <v>0.18333333333332999</v>
      </c>
      <c r="P289" s="11">
        <v>2905.687812827</v>
      </c>
      <c r="Q289" s="11">
        <v>329.64412694632</v>
      </c>
      <c r="R289" s="6">
        <v>7.3333333333333001E-2</v>
      </c>
      <c r="S289" s="11">
        <f t="shared" ref="S289:S310" si="34">IF(O289 = "", "", IF(O289 &lt; 0.011, 5, IF(O289 &lt; 0.051, 4, IF(O289 &lt; 0.121, 3, IF(O289 &lt; 0.251, 2, 1)))))</f>
        <v>2</v>
      </c>
      <c r="T289" s="11">
        <f t="shared" ref="T289:T310" si="35">IF(P289 = "", "", IF(P289 &lt; 990, 1, IF(P289 &lt; 1860, 2, IF(P289 &lt; 2740, 3, IF(P289 &lt; 3290, 4, 5)))))</f>
        <v>4</v>
      </c>
      <c r="U289" s="11">
        <f t="shared" ref="U289:U310" si="36">IF(Q289 = "", "", IF(Q289 &lt; 390, 1, IF(Q289 &lt; 800, 2, IF(Q289 &lt; 1210, 3, IF(Q289 &lt; 1620, 4, 5)))))</f>
        <v>1</v>
      </c>
      <c r="V289" s="11">
        <f t="shared" ref="V289:V310" si="37">IF(R289 = "", "", IF(R289 &lt; 0.05, 1, IF(R289 &lt; 0.1, 2, IF(R289 &lt; 0.2, 3, IF(R289 &lt; 0.4, 4, 5)))))</f>
        <v>2</v>
      </c>
      <c r="W289" s="16">
        <f t="shared" si="32"/>
        <v>2.25</v>
      </c>
      <c r="X289" s="11">
        <f t="shared" si="33"/>
        <v>2</v>
      </c>
    </row>
    <row r="290" spans="1:24" x14ac:dyDescent="0.25">
      <c r="A290">
        <v>325</v>
      </c>
      <c r="B290" t="s">
        <v>59</v>
      </c>
      <c r="C290" t="s">
        <v>58</v>
      </c>
      <c r="D290">
        <v>20.868500000000001</v>
      </c>
      <c r="E290">
        <v>-86.847700000000003</v>
      </c>
      <c r="F290" t="s">
        <v>8</v>
      </c>
      <c r="G290" t="s">
        <v>42</v>
      </c>
      <c r="H290" t="s">
        <v>0</v>
      </c>
      <c r="I290" t="s">
        <v>37</v>
      </c>
      <c r="J290" t="s">
        <v>6</v>
      </c>
      <c r="K290" t="s">
        <v>5</v>
      </c>
      <c r="L290" t="s">
        <v>54</v>
      </c>
      <c r="M290" t="s">
        <v>3</v>
      </c>
      <c r="N290" t="s">
        <v>11</v>
      </c>
      <c r="O290" s="6">
        <v>0.28166666666667001</v>
      </c>
      <c r="P290" s="11">
        <v>1774.7192358221</v>
      </c>
      <c r="Q290" s="11">
        <v>683.97981015702999</v>
      </c>
      <c r="R290" s="6">
        <v>3.1666666666667002E-2</v>
      </c>
      <c r="S290" s="11">
        <f t="shared" si="34"/>
        <v>1</v>
      </c>
      <c r="T290" s="11">
        <f t="shared" si="35"/>
        <v>2</v>
      </c>
      <c r="U290" s="11">
        <f t="shared" si="36"/>
        <v>2</v>
      </c>
      <c r="V290" s="11">
        <f t="shared" si="37"/>
        <v>1</v>
      </c>
      <c r="W290" s="16">
        <f t="shared" si="32"/>
        <v>1.5</v>
      </c>
      <c r="X290" s="11">
        <f t="shared" si="33"/>
        <v>1</v>
      </c>
    </row>
    <row r="291" spans="1:24" x14ac:dyDescent="0.25">
      <c r="A291">
        <v>326</v>
      </c>
      <c r="B291" t="s">
        <v>57</v>
      </c>
      <c r="C291" t="s">
        <v>56</v>
      </c>
      <c r="D291">
        <v>20.812200000000001</v>
      </c>
      <c r="E291">
        <v>-86.882099999999994</v>
      </c>
      <c r="F291" t="s">
        <v>8</v>
      </c>
      <c r="G291" t="s">
        <v>42</v>
      </c>
      <c r="H291" t="s">
        <v>0</v>
      </c>
      <c r="I291" t="s">
        <v>37</v>
      </c>
      <c r="J291" t="s">
        <v>55</v>
      </c>
      <c r="K291" t="s">
        <v>40</v>
      </c>
      <c r="L291" t="s">
        <v>54</v>
      </c>
      <c r="M291" t="s">
        <v>12</v>
      </c>
      <c r="N291" t="s">
        <v>11</v>
      </c>
      <c r="O291" s="6">
        <v>0.17499999999999999</v>
      </c>
      <c r="P291" s="11">
        <v>2450.9916759301</v>
      </c>
      <c r="Q291" s="11">
        <v>1918.9351124141999</v>
      </c>
      <c r="R291" s="6">
        <v>2.1666666666667E-2</v>
      </c>
      <c r="S291" s="11">
        <f t="shared" si="34"/>
        <v>2</v>
      </c>
      <c r="T291" s="11">
        <f t="shared" si="35"/>
        <v>3</v>
      </c>
      <c r="U291" s="11">
        <f t="shared" si="36"/>
        <v>5</v>
      </c>
      <c r="V291" s="11">
        <f t="shared" si="37"/>
        <v>1</v>
      </c>
      <c r="W291" s="16">
        <f t="shared" si="32"/>
        <v>2.75</v>
      </c>
      <c r="X291" s="11">
        <f t="shared" si="33"/>
        <v>3</v>
      </c>
    </row>
    <row r="292" spans="1:24" x14ac:dyDescent="0.25">
      <c r="A292">
        <v>378</v>
      </c>
      <c r="B292" t="s">
        <v>53</v>
      </c>
      <c r="C292" t="s">
        <v>52</v>
      </c>
      <c r="D292">
        <v>21.031500000000001</v>
      </c>
      <c r="E292">
        <v>-86.778800000000004</v>
      </c>
      <c r="F292" t="s">
        <v>8</v>
      </c>
      <c r="G292" t="s">
        <v>42</v>
      </c>
      <c r="H292" t="s">
        <v>0</v>
      </c>
      <c r="I292" t="s">
        <v>37</v>
      </c>
      <c r="J292" t="s">
        <v>6</v>
      </c>
      <c r="K292" t="s">
        <v>46</v>
      </c>
      <c r="L292" t="s">
        <v>49</v>
      </c>
      <c r="M292" t="s">
        <v>38</v>
      </c>
      <c r="N292" t="s">
        <v>11</v>
      </c>
      <c r="O292" s="6">
        <v>0.15</v>
      </c>
      <c r="P292" s="11">
        <v>1002.2367969749999</v>
      </c>
      <c r="Q292" s="11">
        <v>0</v>
      </c>
      <c r="R292" s="6">
        <v>9.3333333330000004E-2</v>
      </c>
      <c r="S292" s="11">
        <f t="shared" si="34"/>
        <v>2</v>
      </c>
      <c r="T292" s="11">
        <f t="shared" si="35"/>
        <v>2</v>
      </c>
      <c r="U292" s="11">
        <f t="shared" si="36"/>
        <v>1</v>
      </c>
      <c r="V292" s="11">
        <f t="shared" si="37"/>
        <v>2</v>
      </c>
      <c r="W292" s="16">
        <f t="shared" si="32"/>
        <v>1.75</v>
      </c>
      <c r="X292" s="11">
        <f t="shared" si="33"/>
        <v>1</v>
      </c>
    </row>
    <row r="293" spans="1:24" x14ac:dyDescent="0.25">
      <c r="A293">
        <v>379</v>
      </c>
      <c r="B293" t="s">
        <v>51</v>
      </c>
      <c r="C293" t="s">
        <v>50</v>
      </c>
      <c r="D293">
        <v>21.020499999999998</v>
      </c>
      <c r="E293">
        <v>-86.778000000000006</v>
      </c>
      <c r="F293" t="s">
        <v>8</v>
      </c>
      <c r="G293" t="s">
        <v>42</v>
      </c>
      <c r="H293" t="s">
        <v>0</v>
      </c>
      <c r="I293" t="s">
        <v>37</v>
      </c>
      <c r="J293" t="s">
        <v>6</v>
      </c>
      <c r="K293" t="s">
        <v>46</v>
      </c>
      <c r="L293" t="s">
        <v>49</v>
      </c>
      <c r="M293" t="s">
        <v>38</v>
      </c>
      <c r="N293" t="s">
        <v>11</v>
      </c>
      <c r="O293" s="6">
        <v>0.2983333333</v>
      </c>
      <c r="P293" s="11">
        <v>806.99258260531997</v>
      </c>
      <c r="Q293" s="11">
        <v>1922.3609924458001</v>
      </c>
      <c r="R293" s="6">
        <v>0.1333333333</v>
      </c>
      <c r="S293" s="11">
        <f t="shared" si="34"/>
        <v>1</v>
      </c>
      <c r="T293" s="11">
        <f t="shared" si="35"/>
        <v>1</v>
      </c>
      <c r="U293" s="11">
        <f t="shared" si="36"/>
        <v>5</v>
      </c>
      <c r="V293" s="11">
        <f t="shared" si="37"/>
        <v>3</v>
      </c>
      <c r="W293" s="16">
        <f t="shared" si="32"/>
        <v>2.5</v>
      </c>
      <c r="X293" s="11">
        <f t="shared" si="33"/>
        <v>2</v>
      </c>
    </row>
    <row r="294" spans="1:24" x14ac:dyDescent="0.25">
      <c r="A294">
        <v>381</v>
      </c>
      <c r="B294" t="s">
        <v>48</v>
      </c>
      <c r="C294" t="s">
        <v>47</v>
      </c>
      <c r="D294">
        <v>21.122399999999999</v>
      </c>
      <c r="E294">
        <v>-86.733400000000003</v>
      </c>
      <c r="F294" t="s">
        <v>8</v>
      </c>
      <c r="G294" t="s">
        <v>42</v>
      </c>
      <c r="H294" t="s">
        <v>0</v>
      </c>
      <c r="I294" t="s">
        <v>37</v>
      </c>
      <c r="J294" t="s">
        <v>6</v>
      </c>
      <c r="K294" t="s">
        <v>46</v>
      </c>
      <c r="L294" t="s">
        <v>45</v>
      </c>
      <c r="M294" t="s">
        <v>38</v>
      </c>
      <c r="N294" t="s">
        <v>16</v>
      </c>
      <c r="O294" s="6">
        <v>0.32500000000000001</v>
      </c>
      <c r="P294" s="11">
        <v>2726.1627644849</v>
      </c>
      <c r="Q294" s="11">
        <v>338.90317836507</v>
      </c>
      <c r="R294" s="6">
        <v>4.6666666670000002E-2</v>
      </c>
      <c r="S294" s="11">
        <f t="shared" si="34"/>
        <v>1</v>
      </c>
      <c r="T294" s="11">
        <f t="shared" si="35"/>
        <v>3</v>
      </c>
      <c r="U294" s="11">
        <f t="shared" si="36"/>
        <v>1</v>
      </c>
      <c r="V294" s="11">
        <f t="shared" si="37"/>
        <v>1</v>
      </c>
      <c r="W294" s="16">
        <f t="shared" si="32"/>
        <v>1.5</v>
      </c>
      <c r="X294" s="11">
        <f t="shared" si="33"/>
        <v>1</v>
      </c>
    </row>
    <row r="295" spans="1:24" x14ac:dyDescent="0.25">
      <c r="A295">
        <v>428</v>
      </c>
      <c r="B295" t="s">
        <v>44</v>
      </c>
      <c r="C295" t="s">
        <v>43</v>
      </c>
      <c r="D295">
        <v>21.149000000000001</v>
      </c>
      <c r="E295">
        <v>-86.745000000000005</v>
      </c>
      <c r="F295" t="s">
        <v>8</v>
      </c>
      <c r="G295" t="s">
        <v>42</v>
      </c>
      <c r="H295" t="s">
        <v>0</v>
      </c>
      <c r="I295" t="s">
        <v>37</v>
      </c>
      <c r="J295" t="s">
        <v>41</v>
      </c>
      <c r="K295" t="s">
        <v>40</v>
      </c>
      <c r="L295" t="s">
        <v>39</v>
      </c>
      <c r="M295" t="s">
        <v>38</v>
      </c>
      <c r="N295" t="s">
        <v>11</v>
      </c>
      <c r="O295" s="6">
        <v>0.2</v>
      </c>
      <c r="P295" s="11">
        <v>1783.0758163065</v>
      </c>
      <c r="Q295" s="11">
        <v>0</v>
      </c>
      <c r="R295" s="6">
        <v>4.1666666669999998E-2</v>
      </c>
      <c r="S295" s="11">
        <f t="shared" si="34"/>
        <v>2</v>
      </c>
      <c r="T295" s="11">
        <f t="shared" si="35"/>
        <v>2</v>
      </c>
      <c r="U295" s="11">
        <f t="shared" si="36"/>
        <v>1</v>
      </c>
      <c r="V295" s="11">
        <f t="shared" si="37"/>
        <v>1</v>
      </c>
      <c r="W295" s="16">
        <f t="shared" si="32"/>
        <v>1.5</v>
      </c>
      <c r="X295" s="11">
        <f t="shared" si="33"/>
        <v>1</v>
      </c>
    </row>
    <row r="296" spans="1:24" x14ac:dyDescent="0.25">
      <c r="A296" s="2"/>
      <c r="B296" s="2"/>
      <c r="C296" s="2"/>
      <c r="D296" s="2"/>
      <c r="E296" s="2"/>
      <c r="F296" s="2"/>
      <c r="G296" s="2"/>
      <c r="H296" s="2" t="s">
        <v>0</v>
      </c>
      <c r="I296" s="2" t="s">
        <v>37</v>
      </c>
      <c r="J296" s="2"/>
      <c r="K296" s="2"/>
      <c r="L296" s="2"/>
      <c r="M296" s="2"/>
      <c r="N296" s="2"/>
      <c r="O296" s="7">
        <f>AVERAGE(O271:O295)</f>
        <v>0.21946499999866617</v>
      </c>
      <c r="P296" s="12">
        <f>AVERAGE(P271:P295)</f>
        <v>3759.0124640411586</v>
      </c>
      <c r="Q296" s="12">
        <f>AVERAGE(Q271:Q295)</f>
        <v>1125.7082409873562</v>
      </c>
      <c r="R296" s="7">
        <f>AVERAGE(R271:R295)</f>
        <v>0.1084645238083238</v>
      </c>
      <c r="S296" s="12">
        <f t="shared" si="34"/>
        <v>2</v>
      </c>
      <c r="T296" s="12">
        <f t="shared" si="35"/>
        <v>5</v>
      </c>
      <c r="U296" s="12">
        <f t="shared" si="36"/>
        <v>3</v>
      </c>
      <c r="V296" s="12">
        <f t="shared" si="37"/>
        <v>3</v>
      </c>
      <c r="W296" s="31">
        <f t="shared" si="32"/>
        <v>3.25</v>
      </c>
      <c r="X296" s="12">
        <f t="shared" si="33"/>
        <v>3</v>
      </c>
    </row>
    <row r="297" spans="1:24" x14ac:dyDescent="0.25">
      <c r="A297">
        <v>85</v>
      </c>
      <c r="B297" t="s">
        <v>36</v>
      </c>
      <c r="C297" t="s">
        <v>35</v>
      </c>
      <c r="D297">
        <v>18.649699999999999</v>
      </c>
      <c r="E297">
        <v>-87.717699999999994</v>
      </c>
      <c r="F297" t="s">
        <v>8</v>
      </c>
      <c r="G297" t="s">
        <v>7</v>
      </c>
      <c r="H297" t="s">
        <v>0</v>
      </c>
      <c r="I297" t="s">
        <v>1</v>
      </c>
      <c r="J297" t="s">
        <v>6</v>
      </c>
      <c r="K297" t="s">
        <v>30</v>
      </c>
      <c r="L297" t="s">
        <v>13</v>
      </c>
      <c r="M297" t="s">
        <v>3</v>
      </c>
      <c r="N297" t="s">
        <v>16</v>
      </c>
      <c r="O297" s="6">
        <v>2.7E-2</v>
      </c>
      <c r="P297" s="11">
        <v>1225.7903764088001</v>
      </c>
      <c r="Q297" s="11">
        <v>628.67939368602003</v>
      </c>
      <c r="R297" s="6">
        <v>0.10199999999999999</v>
      </c>
      <c r="S297" s="11">
        <f t="shared" si="34"/>
        <v>4</v>
      </c>
      <c r="T297" s="11">
        <f t="shared" si="35"/>
        <v>2</v>
      </c>
      <c r="U297" s="11">
        <f t="shared" si="36"/>
        <v>2</v>
      </c>
      <c r="V297" s="11">
        <f t="shared" si="37"/>
        <v>3</v>
      </c>
      <c r="W297" s="16">
        <f t="shared" si="32"/>
        <v>2.75</v>
      </c>
      <c r="X297" s="11">
        <f t="shared" si="33"/>
        <v>3</v>
      </c>
    </row>
    <row r="298" spans="1:24" x14ac:dyDescent="0.25">
      <c r="A298">
        <v>86</v>
      </c>
      <c r="B298" t="s">
        <v>34</v>
      </c>
      <c r="C298" t="s">
        <v>33</v>
      </c>
      <c r="D298">
        <v>18.662700000000001</v>
      </c>
      <c r="E298">
        <v>-87.716399999999993</v>
      </c>
      <c r="F298" t="s">
        <v>8</v>
      </c>
      <c r="G298" t="s">
        <v>7</v>
      </c>
      <c r="H298" t="s">
        <v>0</v>
      </c>
      <c r="I298" t="s">
        <v>1</v>
      </c>
      <c r="J298" t="s">
        <v>6</v>
      </c>
      <c r="K298" t="s">
        <v>30</v>
      </c>
      <c r="L298" t="s">
        <v>13</v>
      </c>
      <c r="M298" t="s">
        <v>12</v>
      </c>
      <c r="N298" t="s">
        <v>16</v>
      </c>
      <c r="O298" s="6">
        <v>4.6666666666667002E-2</v>
      </c>
      <c r="P298" s="11">
        <v>1232.5643389374</v>
      </c>
      <c r="Q298" s="11">
        <v>139.46144169286001</v>
      </c>
      <c r="R298" s="6">
        <v>5.1666666666666999E-2</v>
      </c>
      <c r="S298" s="11">
        <f t="shared" si="34"/>
        <v>4</v>
      </c>
      <c r="T298" s="11">
        <f t="shared" si="35"/>
        <v>2</v>
      </c>
      <c r="U298" s="11">
        <f t="shared" si="36"/>
        <v>1</v>
      </c>
      <c r="V298" s="11">
        <f t="shared" si="37"/>
        <v>2</v>
      </c>
      <c r="W298" s="16">
        <f t="shared" si="32"/>
        <v>2.25</v>
      </c>
      <c r="X298" s="11">
        <f t="shared" si="33"/>
        <v>2</v>
      </c>
    </row>
    <row r="299" spans="1:24" x14ac:dyDescent="0.25">
      <c r="A299">
        <v>87</v>
      </c>
      <c r="B299" t="s">
        <v>32</v>
      </c>
      <c r="C299" t="s">
        <v>31</v>
      </c>
      <c r="D299">
        <v>18.741900000000001</v>
      </c>
      <c r="E299">
        <v>-87.677300000000002</v>
      </c>
      <c r="F299" t="s">
        <v>8</v>
      </c>
      <c r="G299" t="s">
        <v>7</v>
      </c>
      <c r="H299" t="s">
        <v>0</v>
      </c>
      <c r="I299" t="s">
        <v>1</v>
      </c>
      <c r="J299" t="s">
        <v>6</v>
      </c>
      <c r="K299" t="s">
        <v>30</v>
      </c>
      <c r="L299" t="s">
        <v>13</v>
      </c>
      <c r="M299" t="s">
        <v>3</v>
      </c>
      <c r="N299" t="s">
        <v>16</v>
      </c>
      <c r="O299" s="6">
        <v>0.11</v>
      </c>
      <c r="P299" s="11">
        <v>1012.1650182784</v>
      </c>
      <c r="Q299" s="11">
        <v>3206.9602996858998</v>
      </c>
      <c r="R299" s="6">
        <v>7.2499999999999995E-2</v>
      </c>
      <c r="S299" s="11">
        <f t="shared" si="34"/>
        <v>3</v>
      </c>
      <c r="T299" s="11">
        <f t="shared" si="35"/>
        <v>2</v>
      </c>
      <c r="U299" s="11">
        <f t="shared" si="36"/>
        <v>5</v>
      </c>
      <c r="V299" s="11">
        <f t="shared" si="37"/>
        <v>2</v>
      </c>
      <c r="W299" s="16">
        <f t="shared" si="32"/>
        <v>3</v>
      </c>
      <c r="X299" s="11">
        <f t="shared" si="33"/>
        <v>3</v>
      </c>
    </row>
    <row r="300" spans="1:24" x14ac:dyDescent="0.25">
      <c r="A300">
        <v>88</v>
      </c>
      <c r="B300" t="s">
        <v>29</v>
      </c>
      <c r="C300" t="s">
        <v>28</v>
      </c>
      <c r="D300">
        <v>18.400200000000002</v>
      </c>
      <c r="E300">
        <v>-87.766999999999996</v>
      </c>
      <c r="F300" t="s">
        <v>8</v>
      </c>
      <c r="G300" t="s">
        <v>7</v>
      </c>
      <c r="H300" t="s">
        <v>0</v>
      </c>
      <c r="I300" t="s">
        <v>1</v>
      </c>
      <c r="J300" t="s">
        <v>6</v>
      </c>
      <c r="K300" t="s">
        <v>5</v>
      </c>
      <c r="L300" t="s">
        <v>13</v>
      </c>
      <c r="M300" t="s">
        <v>3</v>
      </c>
      <c r="N300" t="s">
        <v>16</v>
      </c>
      <c r="O300" s="6">
        <v>0.29916666666667002</v>
      </c>
      <c r="P300" s="11">
        <v>1173.8647166068999</v>
      </c>
      <c r="Q300" s="11">
        <v>272.43226947248002</v>
      </c>
      <c r="R300" s="6">
        <v>0.13833333333333001</v>
      </c>
      <c r="S300" s="11">
        <f t="shared" si="34"/>
        <v>1</v>
      </c>
      <c r="T300" s="11">
        <f t="shared" si="35"/>
        <v>2</v>
      </c>
      <c r="U300" s="11">
        <f t="shared" si="36"/>
        <v>1</v>
      </c>
      <c r="V300" s="11">
        <f t="shared" si="37"/>
        <v>3</v>
      </c>
      <c r="W300" s="16">
        <f t="shared" si="32"/>
        <v>1.75</v>
      </c>
      <c r="X300" s="11">
        <f t="shared" si="33"/>
        <v>1</v>
      </c>
    </row>
    <row r="301" spans="1:24" x14ac:dyDescent="0.25">
      <c r="A301">
        <v>89</v>
      </c>
      <c r="B301" t="s">
        <v>27</v>
      </c>
      <c r="C301" t="s">
        <v>26</v>
      </c>
      <c r="D301">
        <v>18.353100000000001</v>
      </c>
      <c r="E301">
        <v>-87.790700000000001</v>
      </c>
      <c r="F301" t="s">
        <v>8</v>
      </c>
      <c r="G301" t="s">
        <v>7</v>
      </c>
      <c r="H301" t="s">
        <v>0</v>
      </c>
      <c r="I301" t="s">
        <v>1</v>
      </c>
      <c r="J301" t="s">
        <v>6</v>
      </c>
      <c r="K301" t="s">
        <v>5</v>
      </c>
      <c r="L301" t="s">
        <v>13</v>
      </c>
      <c r="M301" t="s">
        <v>3</v>
      </c>
      <c r="N301" t="s">
        <v>16</v>
      </c>
      <c r="O301" s="6">
        <v>0.11333333333333</v>
      </c>
      <c r="P301" s="11">
        <v>1270.0697570177999</v>
      </c>
      <c r="Q301" s="11">
        <v>3056.8059540815998</v>
      </c>
      <c r="R301" s="6">
        <v>0.12666666666667001</v>
      </c>
      <c r="S301" s="11">
        <f t="shared" si="34"/>
        <v>3</v>
      </c>
      <c r="T301" s="11">
        <f t="shared" si="35"/>
        <v>2</v>
      </c>
      <c r="U301" s="11">
        <f t="shared" si="36"/>
        <v>5</v>
      </c>
      <c r="V301" s="11">
        <f t="shared" si="37"/>
        <v>3</v>
      </c>
      <c r="W301" s="16">
        <f t="shared" si="32"/>
        <v>3.25</v>
      </c>
      <c r="X301" s="11">
        <f t="shared" si="33"/>
        <v>3</v>
      </c>
    </row>
    <row r="302" spans="1:24" x14ac:dyDescent="0.25">
      <c r="A302">
        <v>90</v>
      </c>
      <c r="B302" t="s">
        <v>25</v>
      </c>
      <c r="C302" t="s">
        <v>24</v>
      </c>
      <c r="D302">
        <v>18.337800000000001</v>
      </c>
      <c r="E302">
        <v>-87.800700000000006</v>
      </c>
      <c r="F302" t="s">
        <v>8</v>
      </c>
      <c r="G302" t="s">
        <v>7</v>
      </c>
      <c r="H302" t="s">
        <v>0</v>
      </c>
      <c r="I302" t="s">
        <v>1</v>
      </c>
      <c r="J302" t="s">
        <v>6</v>
      </c>
      <c r="K302" t="s">
        <v>5</v>
      </c>
      <c r="L302" t="s">
        <v>13</v>
      </c>
      <c r="M302" t="s">
        <v>12</v>
      </c>
      <c r="N302" t="s">
        <v>16</v>
      </c>
      <c r="O302" s="6">
        <v>0.20333333333333001</v>
      </c>
      <c r="P302" s="11">
        <v>687.97399754650996</v>
      </c>
      <c r="Q302" s="11">
        <v>2146.2301467128</v>
      </c>
      <c r="R302" s="6">
        <v>8.8333333333333E-2</v>
      </c>
      <c r="S302" s="11">
        <f t="shared" si="34"/>
        <v>2</v>
      </c>
      <c r="T302" s="11">
        <f t="shared" si="35"/>
        <v>1</v>
      </c>
      <c r="U302" s="11">
        <f t="shared" si="36"/>
        <v>5</v>
      </c>
      <c r="V302" s="11">
        <f t="shared" si="37"/>
        <v>2</v>
      </c>
      <c r="W302" s="16">
        <f t="shared" si="32"/>
        <v>2.5</v>
      </c>
      <c r="X302" s="11">
        <f t="shared" si="33"/>
        <v>2</v>
      </c>
    </row>
    <row r="303" spans="1:24" x14ac:dyDescent="0.25">
      <c r="A303">
        <v>93</v>
      </c>
      <c r="B303" t="s">
        <v>23</v>
      </c>
      <c r="C303" t="s">
        <v>22</v>
      </c>
      <c r="D303">
        <v>18.2088</v>
      </c>
      <c r="E303">
        <v>-87.822900000000004</v>
      </c>
      <c r="F303" t="s">
        <v>8</v>
      </c>
      <c r="G303" t="s">
        <v>7</v>
      </c>
      <c r="H303" t="s">
        <v>0</v>
      </c>
      <c r="I303" t="s">
        <v>1</v>
      </c>
      <c r="J303" t="s">
        <v>6</v>
      </c>
      <c r="K303" t="s">
        <v>5</v>
      </c>
      <c r="L303" t="s">
        <v>4</v>
      </c>
      <c r="M303" t="s">
        <v>3</v>
      </c>
      <c r="N303" t="s">
        <v>16</v>
      </c>
      <c r="O303" s="6">
        <v>0.3075</v>
      </c>
      <c r="P303" s="11">
        <v>1048.7349825591</v>
      </c>
      <c r="Q303" s="11">
        <v>548.37605827442997</v>
      </c>
      <c r="R303" s="6">
        <v>0.126</v>
      </c>
      <c r="S303" s="11">
        <f t="shared" si="34"/>
        <v>1</v>
      </c>
      <c r="T303" s="11">
        <f t="shared" si="35"/>
        <v>2</v>
      </c>
      <c r="U303" s="11">
        <f t="shared" si="36"/>
        <v>2</v>
      </c>
      <c r="V303" s="11">
        <f t="shared" si="37"/>
        <v>3</v>
      </c>
      <c r="W303" s="16">
        <f t="shared" si="32"/>
        <v>2</v>
      </c>
      <c r="X303" s="11">
        <f t="shared" si="33"/>
        <v>2</v>
      </c>
    </row>
    <row r="304" spans="1:24" x14ac:dyDescent="0.25">
      <c r="A304">
        <v>94</v>
      </c>
      <c r="B304" t="s">
        <v>21</v>
      </c>
      <c r="C304" t="s">
        <v>20</v>
      </c>
      <c r="D304">
        <v>18.213699999999999</v>
      </c>
      <c r="E304">
        <v>-87.827399999999997</v>
      </c>
      <c r="F304" t="s">
        <v>8</v>
      </c>
      <c r="G304" t="s">
        <v>7</v>
      </c>
      <c r="H304" t="s">
        <v>0</v>
      </c>
      <c r="I304" t="s">
        <v>1</v>
      </c>
      <c r="J304" t="s">
        <v>6</v>
      </c>
      <c r="K304" t="s">
        <v>5</v>
      </c>
      <c r="L304" t="s">
        <v>13</v>
      </c>
      <c r="M304" t="s">
        <v>3</v>
      </c>
      <c r="N304" t="s">
        <v>16</v>
      </c>
      <c r="O304" s="6">
        <v>0.14833333333332999</v>
      </c>
      <c r="P304" s="11">
        <v>2272.2041751054999</v>
      </c>
      <c r="Q304" s="11">
        <v>394.07851869221997</v>
      </c>
      <c r="R304" s="6">
        <v>0.19</v>
      </c>
      <c r="S304" s="11">
        <f t="shared" si="34"/>
        <v>2</v>
      </c>
      <c r="T304" s="11">
        <f t="shared" si="35"/>
        <v>3</v>
      </c>
      <c r="U304" s="11">
        <f t="shared" si="36"/>
        <v>2</v>
      </c>
      <c r="V304" s="11">
        <f t="shared" si="37"/>
        <v>3</v>
      </c>
      <c r="W304" s="16">
        <f t="shared" si="32"/>
        <v>2.5</v>
      </c>
      <c r="X304" s="11">
        <f t="shared" si="33"/>
        <v>2</v>
      </c>
    </row>
    <row r="305" spans="1:24" x14ac:dyDescent="0.25">
      <c r="A305">
        <v>95</v>
      </c>
      <c r="B305" t="s">
        <v>19</v>
      </c>
      <c r="C305" t="s">
        <v>18</v>
      </c>
      <c r="D305">
        <v>18.240200000000002</v>
      </c>
      <c r="E305">
        <v>-87.8262</v>
      </c>
      <c r="F305" t="s">
        <v>8</v>
      </c>
      <c r="G305" t="s">
        <v>7</v>
      </c>
      <c r="H305" t="s">
        <v>0</v>
      </c>
      <c r="I305" t="s">
        <v>1</v>
      </c>
      <c r="J305" t="s">
        <v>6</v>
      </c>
      <c r="K305" t="s">
        <v>5</v>
      </c>
      <c r="L305" t="s">
        <v>13</v>
      </c>
      <c r="M305" t="s">
        <v>17</v>
      </c>
      <c r="N305" t="s">
        <v>16</v>
      </c>
      <c r="O305" s="6">
        <v>0.13500000000000001</v>
      </c>
      <c r="P305" s="11">
        <v>3318.3368926416001</v>
      </c>
      <c r="Q305" s="11">
        <v>383.74533501793002</v>
      </c>
      <c r="R305" s="6">
        <v>0.17833333333333001</v>
      </c>
      <c r="S305" s="11">
        <f t="shared" si="34"/>
        <v>2</v>
      </c>
      <c r="T305" s="11">
        <f t="shared" si="35"/>
        <v>5</v>
      </c>
      <c r="U305" s="11">
        <f t="shared" si="36"/>
        <v>1</v>
      </c>
      <c r="V305" s="11">
        <f t="shared" si="37"/>
        <v>3</v>
      </c>
      <c r="W305" s="16">
        <f t="shared" si="32"/>
        <v>2.75</v>
      </c>
      <c r="X305" s="11">
        <f t="shared" si="33"/>
        <v>3</v>
      </c>
    </row>
    <row r="306" spans="1:24" x14ac:dyDescent="0.25">
      <c r="A306">
        <v>96</v>
      </c>
      <c r="B306" t="s">
        <v>15</v>
      </c>
      <c r="C306" t="s">
        <v>14</v>
      </c>
      <c r="D306">
        <v>18.3217</v>
      </c>
      <c r="E306">
        <v>-87.811499999999995</v>
      </c>
      <c r="F306" t="s">
        <v>8</v>
      </c>
      <c r="G306" t="s">
        <v>7</v>
      </c>
      <c r="H306" t="s">
        <v>0</v>
      </c>
      <c r="I306" t="s">
        <v>1</v>
      </c>
      <c r="J306" t="s">
        <v>6</v>
      </c>
      <c r="K306" t="s">
        <v>5</v>
      </c>
      <c r="L306" t="s">
        <v>13</v>
      </c>
      <c r="M306" t="s">
        <v>12</v>
      </c>
      <c r="N306" t="s">
        <v>11</v>
      </c>
      <c r="O306" s="6">
        <v>0.21083333333332999</v>
      </c>
      <c r="P306" s="11">
        <v>1341.2443616143</v>
      </c>
      <c r="Q306" s="11">
        <v>1244.5701886999</v>
      </c>
      <c r="R306" s="6">
        <v>9.5000000000000001E-2</v>
      </c>
      <c r="S306" s="11">
        <f t="shared" si="34"/>
        <v>2</v>
      </c>
      <c r="T306" s="11">
        <f t="shared" si="35"/>
        <v>2</v>
      </c>
      <c r="U306" s="11">
        <f t="shared" si="36"/>
        <v>4</v>
      </c>
      <c r="V306" s="11">
        <f t="shared" si="37"/>
        <v>2</v>
      </c>
      <c r="W306" s="16">
        <f t="shared" si="32"/>
        <v>2.5</v>
      </c>
      <c r="X306" s="11">
        <f t="shared" si="33"/>
        <v>2</v>
      </c>
    </row>
    <row r="307" spans="1:24" x14ac:dyDescent="0.25">
      <c r="A307">
        <v>97</v>
      </c>
      <c r="B307" t="s">
        <v>10</v>
      </c>
      <c r="C307" t="s">
        <v>9</v>
      </c>
      <c r="D307">
        <v>18.274100000000001</v>
      </c>
      <c r="E307">
        <v>-87.824200000000005</v>
      </c>
      <c r="F307" t="s">
        <v>8</v>
      </c>
      <c r="G307" t="s">
        <v>7</v>
      </c>
      <c r="H307" t="s">
        <v>0</v>
      </c>
      <c r="I307" t="s">
        <v>1</v>
      </c>
      <c r="J307" t="s">
        <v>6</v>
      </c>
      <c r="K307" t="s">
        <v>5</v>
      </c>
      <c r="L307" t="s">
        <v>4</v>
      </c>
      <c r="M307" t="s">
        <v>3</v>
      </c>
      <c r="N307" t="s">
        <v>2</v>
      </c>
      <c r="O307" s="6">
        <v>0.29499999999999998</v>
      </c>
      <c r="P307" s="11">
        <v>6239.9012460529002</v>
      </c>
      <c r="Q307" s="11">
        <v>153.98897785226001</v>
      </c>
      <c r="R307" s="6">
        <v>0.13333333333333</v>
      </c>
      <c r="S307" s="11">
        <f t="shared" si="34"/>
        <v>1</v>
      </c>
      <c r="T307" s="11">
        <f t="shared" si="35"/>
        <v>5</v>
      </c>
      <c r="U307" s="11">
        <f t="shared" si="36"/>
        <v>1</v>
      </c>
      <c r="V307" s="11">
        <f t="shared" si="37"/>
        <v>3</v>
      </c>
      <c r="W307" s="16">
        <f t="shared" si="32"/>
        <v>2.5</v>
      </c>
      <c r="X307" s="11">
        <f t="shared" si="33"/>
        <v>2</v>
      </c>
    </row>
    <row r="308" spans="1:24" x14ac:dyDescent="0.25">
      <c r="A308" s="2"/>
      <c r="B308" s="2"/>
      <c r="C308" s="2"/>
      <c r="D308" s="2"/>
      <c r="E308" s="2"/>
      <c r="F308" s="2"/>
      <c r="G308" s="2"/>
      <c r="H308" s="2" t="s">
        <v>0</v>
      </c>
      <c r="I308" s="2" t="s">
        <v>1</v>
      </c>
      <c r="J308" s="2"/>
      <c r="K308" s="2"/>
      <c r="L308" s="2"/>
      <c r="M308" s="2"/>
      <c r="N308" s="2"/>
      <c r="O308" s="7">
        <f>AVERAGE(O297:O307)</f>
        <v>0.17237878787878699</v>
      </c>
      <c r="P308" s="12">
        <f>AVERAGE(P297:P307)</f>
        <v>1892.9863511608376</v>
      </c>
      <c r="Q308" s="12">
        <f>AVERAGE(Q297:Q307)</f>
        <v>1106.8480530789454</v>
      </c>
      <c r="R308" s="7">
        <f>AVERAGE(R297:R307)</f>
        <v>0.11837878787878729</v>
      </c>
      <c r="S308" s="12">
        <f t="shared" si="34"/>
        <v>2</v>
      </c>
      <c r="T308" s="12">
        <f t="shared" si="35"/>
        <v>3</v>
      </c>
      <c r="U308" s="12">
        <f t="shared" si="36"/>
        <v>3</v>
      </c>
      <c r="V308" s="12">
        <f t="shared" si="37"/>
        <v>3</v>
      </c>
      <c r="W308" s="31">
        <f t="shared" si="32"/>
        <v>2.75</v>
      </c>
      <c r="X308" s="12">
        <f t="shared" si="33"/>
        <v>3</v>
      </c>
    </row>
    <row r="309" spans="1:24" x14ac:dyDescent="0.25">
      <c r="A309" s="3"/>
      <c r="B309" s="3"/>
      <c r="C309" s="3"/>
      <c r="D309" s="3"/>
      <c r="E309" s="3"/>
      <c r="F309" s="3"/>
      <c r="G309" s="3"/>
      <c r="H309" s="3" t="s">
        <v>0</v>
      </c>
      <c r="I309" s="3"/>
      <c r="J309" s="3"/>
      <c r="K309" s="3"/>
      <c r="L309" s="3"/>
      <c r="M309" s="3"/>
      <c r="N309" s="3"/>
      <c r="O309" s="8">
        <f>AVERAGE(O234:O239,O241:O256,O258:O269,O271:O295,O297:O307)</f>
        <v>0.20012834656142825</v>
      </c>
      <c r="P309" s="13">
        <f>AVERAGE(P234:P239,P241:P256,P258:P269,P271:P295,P297:P307)</f>
        <v>2656.3031256666386</v>
      </c>
      <c r="Q309" s="13">
        <f>AVERAGE(Q234:Q239,Q241:Q256,Q258:Q269,Q271:Q295,Q297:Q307)</f>
        <v>1045.5629956790199</v>
      </c>
      <c r="R309" s="8">
        <f>AVERAGE(R234:R239,R241:R256,R258:R269,R271:R295,R297:R307)</f>
        <v>0.12821804421825839</v>
      </c>
      <c r="S309" s="13">
        <f t="shared" si="34"/>
        <v>2</v>
      </c>
      <c r="T309" s="13">
        <f t="shared" si="35"/>
        <v>3</v>
      </c>
      <c r="U309" s="13">
        <f t="shared" si="36"/>
        <v>3</v>
      </c>
      <c r="V309" s="13">
        <f t="shared" si="37"/>
        <v>3</v>
      </c>
      <c r="W309" s="32">
        <f t="shared" si="32"/>
        <v>2.75</v>
      </c>
      <c r="X309" s="13">
        <f t="shared" si="33"/>
        <v>3</v>
      </c>
    </row>
    <row r="310" spans="1:24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9">
        <f>AVERAGE(O2:O30,O32:O40,O42:O65,O67:O79,O81:O98,O100:O116,O119:O125,O128:O140,O142:O149,O151:O165,O167:O191,O193:O204,O206:O231,O234:O239,O241:O256,O258:O269,O271:O295,O297:O307)</f>
        <v>0.20199176564190832</v>
      </c>
      <c r="P310" s="14">
        <f>AVERAGE(P2:P30,P32:P40,P42:P65,P67:P79,P81:P98,P100:P116,P119:P125,P128:P140,P142:P149,P151:P165,P167:P191,P193:P204,P206:P231,P234:P239,P241:P256,P258:P269,P271:P295,P297:P307)</f>
        <v>2396.8314138944997</v>
      </c>
      <c r="Q310" s="14">
        <f>AVERAGE(Q2:Q30,Q32:Q40,Q42:Q65,Q67:Q79,Q81:Q98,Q100:Q116,Q119:Q125,Q128:Q140,Q142:Q149,Q151:Q165,Q167:Q191,Q193:Q204,Q206:Q231,Q234:Q239,Q241:Q256,Q258:Q269,Q271:Q295,Q297:Q307)</f>
        <v>696.21364073837901</v>
      </c>
      <c r="R310" s="9">
        <f>AVERAGE(R2:R30,R32:R40,R42:R65,R67:R79,R81:R98,R100:R116,R119:R125,R128:R140,R142:R149,R151:R165,R167:R191,R193:R204,R206:R231,R234:R239,R241:R256,R258:R269,R271:R295,R297:R307)</f>
        <v>0.16950850492114486</v>
      </c>
      <c r="S310" s="14">
        <f t="shared" si="34"/>
        <v>2</v>
      </c>
      <c r="T310" s="14">
        <f t="shared" si="35"/>
        <v>3</v>
      </c>
      <c r="U310" s="14">
        <f t="shared" si="36"/>
        <v>2</v>
      </c>
      <c r="V310" s="14">
        <f t="shared" si="37"/>
        <v>3</v>
      </c>
      <c r="W310" s="33">
        <f>AVERAGE(S310:V310)</f>
        <v>2.5</v>
      </c>
      <c r="X310" s="14">
        <f t="shared" si="33"/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topLeftCell="C1" workbookViewId="0">
      <selection activeCell="F26" sqref="F26"/>
    </sheetView>
  </sheetViews>
  <sheetFormatPr defaultRowHeight="15" x14ac:dyDescent="0.25"/>
  <cols>
    <col min="1" max="1" width="11" bestFit="1" customWidth="1"/>
    <col min="2" max="2" width="39" bestFit="1" customWidth="1"/>
    <col min="3" max="3" width="25" style="6" bestFit="1" customWidth="1"/>
    <col min="4" max="4" width="31" style="11" bestFit="1" customWidth="1"/>
    <col min="5" max="5" width="30" style="11" bestFit="1" customWidth="1"/>
    <col min="6" max="6" width="17" style="6" bestFit="1" customWidth="1"/>
    <col min="7" max="7" width="11" style="11" bestFit="1" customWidth="1"/>
    <col min="8" max="10" width="10" style="11" bestFit="1" customWidth="1"/>
    <col min="11" max="11" width="16" style="16" bestFit="1" customWidth="1"/>
    <col min="12" max="12" width="4" style="11" bestFit="1" customWidth="1"/>
  </cols>
  <sheetData>
    <row r="1" spans="1:12" ht="18" thickBot="1" x14ac:dyDescent="0.3">
      <c r="A1" s="17" t="s">
        <v>557</v>
      </c>
      <c r="B1" s="17" t="s">
        <v>558</v>
      </c>
      <c r="C1" s="21" t="s">
        <v>564</v>
      </c>
      <c r="D1" s="24" t="s">
        <v>566</v>
      </c>
      <c r="E1" s="24" t="s">
        <v>567</v>
      </c>
      <c r="F1" s="21" t="s">
        <v>565</v>
      </c>
      <c r="G1" s="24" t="s">
        <v>568</v>
      </c>
      <c r="H1" s="24" t="s">
        <v>570</v>
      </c>
      <c r="I1" s="24" t="s">
        <v>571</v>
      </c>
      <c r="J1" s="24" t="s">
        <v>569</v>
      </c>
      <c r="K1" s="27" t="s">
        <v>572</v>
      </c>
      <c r="L1" s="24" t="s">
        <v>573</v>
      </c>
    </row>
    <row r="2" spans="1:12" ht="15.75" customHeight="1" thickBot="1" x14ac:dyDescent="0.3">
      <c r="A2" s="35" t="s">
        <v>376</v>
      </c>
      <c r="B2" s="18" t="s">
        <v>506</v>
      </c>
      <c r="C2" s="22">
        <f>Surveys!O31</f>
        <v>0.16488505747126417</v>
      </c>
      <c r="D2" s="34">
        <f>Surveys!P31</f>
        <v>1657.3801132698268</v>
      </c>
      <c r="E2" s="25">
        <f>Surveys!Q31</f>
        <v>447.01930103463076</v>
      </c>
      <c r="F2" s="22">
        <f>Surveys!R31</f>
        <v>0.15451149425287439</v>
      </c>
      <c r="G2" s="25">
        <f t="shared" ref="G2:G19" si="0">IF(C2 = "", "", IF(C2 &lt; 0.011, 5, IF(C2 &lt; 0.051, 4, IF(C2 &lt; 0.121, 3, IF(C2 &lt; 0.251, 2, 1)))))</f>
        <v>2</v>
      </c>
      <c r="H2" s="25">
        <f t="shared" ref="H2:H19" si="1">IF(D2 = "", "", IF(D2 &lt; 990, 1, IF(D2 &lt; 1860, 2, IF(D2 &lt; 2740, 3, IF(D2 &lt; 3290, 4, 5)))))</f>
        <v>2</v>
      </c>
      <c r="I2" s="25">
        <f t="shared" ref="I2:I19" si="2">IF(E2 = "", "", IF(E2 &lt; 390, 1, IF(E2 &lt; 800, 2, IF(E2 &lt; 1210, 3, IF(E2 &lt; 1620, 4, 5)))))</f>
        <v>2</v>
      </c>
      <c r="J2" s="25">
        <f t="shared" ref="J2:J19" si="3">IF(F2 = "", "", IF(F2 &lt; 0.05, 1, IF(F2 &lt; 0.1, 2, IF(F2 &lt; 0.2, 3, IF(F2 &lt; 0.4, 4, 5)))))</f>
        <v>3</v>
      </c>
      <c r="K2" s="28">
        <f>AVERAGE(G2:J2)</f>
        <v>2.25</v>
      </c>
      <c r="L2" s="25">
        <f t="shared" ref="L2:L19" si="4">IF(K2 = "", "", IF(K2 &lt; 0.1, 0, IF(K2 &lt; 1.9, 1, IF(K2 &lt; 2.7, 2, IF(K2 &lt; 3.5, 3, IF(K2 &lt; 4.3, 4, 5))))))</f>
        <v>2</v>
      </c>
    </row>
    <row r="3" spans="1:12" ht="15.75" customHeight="1" thickBot="1" x14ac:dyDescent="0.3">
      <c r="A3" s="35"/>
      <c r="B3" s="18" t="s">
        <v>488</v>
      </c>
      <c r="C3" s="22">
        <f>Surveys!O41</f>
        <v>0.1777777777777782</v>
      </c>
      <c r="D3" s="34">
        <f>Surveys!P41</f>
        <v>4801.7489861011891</v>
      </c>
      <c r="E3" s="25">
        <f>Surveys!Q41</f>
        <v>687.21569829901046</v>
      </c>
      <c r="F3" s="22">
        <f>Surveys!R41</f>
        <v>0.25018518518518557</v>
      </c>
      <c r="G3" s="25">
        <f t="shared" si="0"/>
        <v>2</v>
      </c>
      <c r="H3" s="25">
        <f t="shared" si="1"/>
        <v>5</v>
      </c>
      <c r="I3" s="25">
        <f t="shared" si="2"/>
        <v>2</v>
      </c>
      <c r="J3" s="25">
        <f t="shared" si="3"/>
        <v>4</v>
      </c>
      <c r="K3" s="28">
        <f t="shared" ref="K3:K19" si="5">AVERAGE(G3:J3)</f>
        <v>3.25</v>
      </c>
      <c r="L3" s="25">
        <f t="shared" si="4"/>
        <v>3</v>
      </c>
    </row>
    <row r="4" spans="1:12" ht="15.75" customHeight="1" thickBot="1" x14ac:dyDescent="0.3">
      <c r="A4" s="35"/>
      <c r="B4" s="18" t="s">
        <v>461</v>
      </c>
      <c r="C4" s="22">
        <f>Surveys!O66</f>
        <v>0.20970610119047581</v>
      </c>
      <c r="D4" s="34">
        <f>Surveys!P66</f>
        <v>1603.7054975957344</v>
      </c>
      <c r="E4" s="25">
        <f>Surveys!Q66</f>
        <v>1352.4463960585908</v>
      </c>
      <c r="F4" s="22">
        <f>Surveys!R66</f>
        <v>0.10514880952380971</v>
      </c>
      <c r="G4" s="25">
        <f t="shared" si="0"/>
        <v>2</v>
      </c>
      <c r="H4" s="25">
        <f t="shared" si="1"/>
        <v>2</v>
      </c>
      <c r="I4" s="25">
        <f t="shared" si="2"/>
        <v>4</v>
      </c>
      <c r="J4" s="25">
        <f t="shared" si="3"/>
        <v>3</v>
      </c>
      <c r="K4" s="28">
        <f t="shared" si="5"/>
        <v>2.75</v>
      </c>
      <c r="L4" s="25">
        <f t="shared" si="4"/>
        <v>3</v>
      </c>
    </row>
    <row r="5" spans="1:12" ht="15.75" customHeight="1" thickBot="1" x14ac:dyDescent="0.3">
      <c r="A5" s="35"/>
      <c r="B5" s="18" t="s">
        <v>439</v>
      </c>
      <c r="C5" s="22">
        <f>Surveys!O80</f>
        <v>0.28255494505494561</v>
      </c>
      <c r="D5" s="34">
        <f>Surveys!P80</f>
        <v>3024.7807831596847</v>
      </c>
      <c r="E5" s="25">
        <f>Surveys!Q80</f>
        <v>504.46054463291318</v>
      </c>
      <c r="F5" s="22">
        <f>Surveys!R80</f>
        <v>8.0998168498169001E-2</v>
      </c>
      <c r="G5" s="25">
        <f t="shared" si="0"/>
        <v>1</v>
      </c>
      <c r="H5" s="25">
        <f t="shared" si="1"/>
        <v>4</v>
      </c>
      <c r="I5" s="25">
        <f t="shared" si="2"/>
        <v>2</v>
      </c>
      <c r="J5" s="25">
        <f t="shared" si="3"/>
        <v>2</v>
      </c>
      <c r="K5" s="28">
        <f t="shared" si="5"/>
        <v>2.25</v>
      </c>
      <c r="L5" s="25">
        <f t="shared" si="4"/>
        <v>2</v>
      </c>
    </row>
    <row r="6" spans="1:12" ht="15.75" customHeight="1" thickBot="1" x14ac:dyDescent="0.3">
      <c r="A6" s="35"/>
      <c r="B6" s="18" t="s">
        <v>404</v>
      </c>
      <c r="C6" s="22">
        <f>Surveys!O99</f>
        <v>0.13263888888888933</v>
      </c>
      <c r="D6" s="34">
        <f>Surveys!P99</f>
        <v>4214.2262030114307</v>
      </c>
      <c r="E6" s="25">
        <f>Surveys!Q99</f>
        <v>709.67695178960525</v>
      </c>
      <c r="F6" s="22">
        <f>Surveys!R99</f>
        <v>0.18296296296296141</v>
      </c>
      <c r="G6" s="25">
        <f t="shared" si="0"/>
        <v>2</v>
      </c>
      <c r="H6" s="25">
        <f t="shared" si="1"/>
        <v>5</v>
      </c>
      <c r="I6" s="25">
        <f t="shared" si="2"/>
        <v>2</v>
      </c>
      <c r="J6" s="25">
        <f t="shared" si="3"/>
        <v>3</v>
      </c>
      <c r="K6" s="28">
        <f t="shared" si="5"/>
        <v>3</v>
      </c>
      <c r="L6" s="25">
        <f t="shared" si="4"/>
        <v>3</v>
      </c>
    </row>
    <row r="7" spans="1:12" ht="15.75" customHeight="1" thickBot="1" x14ac:dyDescent="0.3">
      <c r="A7" s="35"/>
      <c r="B7" s="18" t="s">
        <v>377</v>
      </c>
      <c r="C7" s="22">
        <f>Surveys!O117</f>
        <v>0.10284313725490236</v>
      </c>
      <c r="D7" s="34">
        <f>Surveys!P117</f>
        <v>1947.8794038607098</v>
      </c>
      <c r="E7" s="25">
        <f>Surveys!Q117</f>
        <v>946.16587276045448</v>
      </c>
      <c r="F7" s="22">
        <f>Surveys!R117</f>
        <v>0.17132352941176568</v>
      </c>
      <c r="G7" s="25">
        <f t="shared" si="0"/>
        <v>3</v>
      </c>
      <c r="H7" s="25">
        <f t="shared" si="1"/>
        <v>3</v>
      </c>
      <c r="I7" s="25">
        <f t="shared" si="2"/>
        <v>3</v>
      </c>
      <c r="J7" s="25">
        <f t="shared" si="3"/>
        <v>3</v>
      </c>
      <c r="K7" s="28">
        <f t="shared" si="5"/>
        <v>3</v>
      </c>
      <c r="L7" s="25">
        <f t="shared" si="4"/>
        <v>3</v>
      </c>
    </row>
    <row r="8" spans="1:12" ht="15.75" customHeight="1" thickBot="1" x14ac:dyDescent="0.3">
      <c r="A8" s="18" t="s">
        <v>172</v>
      </c>
      <c r="B8" s="18" t="s">
        <v>172</v>
      </c>
      <c r="C8" s="22">
        <f>Surveys!O126</f>
        <v>0.16416666666666571</v>
      </c>
      <c r="D8" s="34">
        <f>Surveys!P126</f>
        <v>1480.7697029791927</v>
      </c>
      <c r="E8" s="25">
        <f>Surveys!Q126</f>
        <v>153.52004119831872</v>
      </c>
      <c r="F8" s="22">
        <f>Surveys!R126</f>
        <v>0.25214285714285856</v>
      </c>
      <c r="G8" s="25">
        <f t="shared" si="0"/>
        <v>2</v>
      </c>
      <c r="H8" s="25">
        <f t="shared" si="1"/>
        <v>2</v>
      </c>
      <c r="I8" s="25">
        <f t="shared" si="2"/>
        <v>1</v>
      </c>
      <c r="J8" s="25">
        <f t="shared" si="3"/>
        <v>4</v>
      </c>
      <c r="K8" s="28">
        <f t="shared" si="5"/>
        <v>2.25</v>
      </c>
      <c r="L8" s="25">
        <f t="shared" si="4"/>
        <v>2</v>
      </c>
    </row>
    <row r="9" spans="1:12" ht="15.75" customHeight="1" thickBot="1" x14ac:dyDescent="0.3">
      <c r="A9" s="35" t="s">
        <v>150</v>
      </c>
      <c r="B9" s="18" t="s">
        <v>335</v>
      </c>
      <c r="C9" s="22">
        <f>Surveys!O141</f>
        <v>0.21314102564102641</v>
      </c>
      <c r="D9" s="34">
        <f>Surveys!P141</f>
        <v>3336.3400727457383</v>
      </c>
      <c r="E9" s="25">
        <f>Surveys!Q141</f>
        <v>433.66442572077034</v>
      </c>
      <c r="F9" s="22">
        <f>Surveys!R141</f>
        <v>0.21846153846153846</v>
      </c>
      <c r="G9" s="25">
        <f t="shared" si="0"/>
        <v>2</v>
      </c>
      <c r="H9" s="25">
        <f t="shared" si="1"/>
        <v>5</v>
      </c>
      <c r="I9" s="25">
        <f t="shared" si="2"/>
        <v>2</v>
      </c>
      <c r="J9" s="25">
        <f t="shared" si="3"/>
        <v>4</v>
      </c>
      <c r="K9" s="28">
        <f t="shared" si="5"/>
        <v>3.25</v>
      </c>
      <c r="L9" s="25">
        <f t="shared" si="4"/>
        <v>3</v>
      </c>
    </row>
    <row r="10" spans="1:12" ht="15.75" customHeight="1" thickBot="1" x14ac:dyDescent="0.3">
      <c r="A10" s="35"/>
      <c r="B10" s="18" t="s">
        <v>317</v>
      </c>
      <c r="C10" s="22">
        <f>Surveys!O150</f>
        <v>0.45151785714285625</v>
      </c>
      <c r="D10" s="34">
        <f>Surveys!P150</f>
        <v>1687.5301156887563</v>
      </c>
      <c r="E10" s="25">
        <f>Surveys!Q150</f>
        <v>79.604207346287126</v>
      </c>
      <c r="F10" s="22">
        <f>Surveys!R150</f>
        <v>0.13461309523809437</v>
      </c>
      <c r="G10" s="25">
        <f t="shared" si="0"/>
        <v>1</v>
      </c>
      <c r="H10" s="25">
        <f t="shared" si="1"/>
        <v>2</v>
      </c>
      <c r="I10" s="25">
        <f t="shared" si="2"/>
        <v>1</v>
      </c>
      <c r="J10" s="25">
        <f t="shared" si="3"/>
        <v>3</v>
      </c>
      <c r="K10" s="28">
        <f t="shared" si="5"/>
        <v>1.75</v>
      </c>
      <c r="L10" s="25">
        <f t="shared" si="4"/>
        <v>1</v>
      </c>
    </row>
    <row r="11" spans="1:12" ht="15.75" customHeight="1" thickBot="1" x14ac:dyDescent="0.3">
      <c r="A11" s="35"/>
      <c r="B11" s="18" t="s">
        <v>286</v>
      </c>
      <c r="C11" s="22">
        <f>Surveys!O166</f>
        <v>0.23635185185185337</v>
      </c>
      <c r="D11" s="34">
        <f>Surveys!P166</f>
        <v>1996.8292777462193</v>
      </c>
      <c r="E11" s="25">
        <f>Surveys!Q166</f>
        <v>908.19668747125422</v>
      </c>
      <c r="F11" s="22">
        <f>Surveys!R166</f>
        <v>0.20832098765432067</v>
      </c>
      <c r="G11" s="25">
        <f t="shared" si="0"/>
        <v>2</v>
      </c>
      <c r="H11" s="25">
        <f t="shared" si="1"/>
        <v>3</v>
      </c>
      <c r="I11" s="25">
        <f t="shared" si="2"/>
        <v>3</v>
      </c>
      <c r="J11" s="25">
        <f t="shared" si="3"/>
        <v>4</v>
      </c>
      <c r="K11" s="28">
        <f t="shared" si="5"/>
        <v>3</v>
      </c>
      <c r="L11" s="25">
        <f t="shared" si="4"/>
        <v>3</v>
      </c>
    </row>
    <row r="12" spans="1:12" ht="15.75" customHeight="1" thickBot="1" x14ac:dyDescent="0.3">
      <c r="A12" s="35"/>
      <c r="B12" s="18" t="s">
        <v>235</v>
      </c>
      <c r="C12" s="22">
        <f>Surveys!O192</f>
        <v>0.19340000000000024</v>
      </c>
      <c r="D12" s="34">
        <f>Surveys!P192</f>
        <v>2741.6939277942338</v>
      </c>
      <c r="E12" s="25">
        <f>Surveys!Q192</f>
        <v>373.70136372938742</v>
      </c>
      <c r="F12" s="22">
        <f>Surveys!R192</f>
        <v>0.22365714285714308</v>
      </c>
      <c r="G12" s="25">
        <f t="shared" si="0"/>
        <v>2</v>
      </c>
      <c r="H12" s="25">
        <f t="shared" si="1"/>
        <v>4</v>
      </c>
      <c r="I12" s="25">
        <f t="shared" si="2"/>
        <v>1</v>
      </c>
      <c r="J12" s="25">
        <f t="shared" si="3"/>
        <v>4</v>
      </c>
      <c r="K12" s="28">
        <f t="shared" si="5"/>
        <v>2.75</v>
      </c>
      <c r="L12" s="25">
        <f t="shared" si="4"/>
        <v>3</v>
      </c>
    </row>
    <row r="13" spans="1:12" ht="15.75" customHeight="1" thickBot="1" x14ac:dyDescent="0.3">
      <c r="A13" s="35"/>
      <c r="B13" s="18" t="s">
        <v>210</v>
      </c>
      <c r="C13" s="22">
        <f>Surveys!O205</f>
        <v>0.15775462962962991</v>
      </c>
      <c r="D13" s="34">
        <f>Surveys!P205</f>
        <v>2995.6266745154248</v>
      </c>
      <c r="E13" s="25">
        <f>Surveys!Q205</f>
        <v>396.43104255965949</v>
      </c>
      <c r="F13" s="22">
        <f>Surveys!R205</f>
        <v>0.18236882716049366</v>
      </c>
      <c r="G13" s="25">
        <f t="shared" si="0"/>
        <v>2</v>
      </c>
      <c r="H13" s="25">
        <f t="shared" si="1"/>
        <v>4</v>
      </c>
      <c r="I13" s="25">
        <f t="shared" si="2"/>
        <v>2</v>
      </c>
      <c r="J13" s="25">
        <f t="shared" si="3"/>
        <v>3</v>
      </c>
      <c r="K13" s="28">
        <f t="shared" si="5"/>
        <v>2.75</v>
      </c>
      <c r="L13" s="25">
        <f t="shared" si="4"/>
        <v>3</v>
      </c>
    </row>
    <row r="14" spans="1:12" ht="15.75" customHeight="1" thickBot="1" x14ac:dyDescent="0.3">
      <c r="A14" s="35"/>
      <c r="B14" s="18" t="s">
        <v>151</v>
      </c>
      <c r="C14" s="22">
        <f>Surveys!O232</f>
        <v>0.25890476190476192</v>
      </c>
      <c r="D14" s="34">
        <f>Surveys!P232</f>
        <v>771.95431687284611</v>
      </c>
      <c r="E14" s="25">
        <f>Surveys!Q232</f>
        <v>160.81022852183216</v>
      </c>
      <c r="F14" s="22">
        <f>Surveys!R232</f>
        <v>0.24625824175824212</v>
      </c>
      <c r="G14" s="25">
        <f t="shared" si="0"/>
        <v>1</v>
      </c>
      <c r="H14" s="25">
        <f t="shared" si="1"/>
        <v>1</v>
      </c>
      <c r="I14" s="25">
        <f t="shared" si="2"/>
        <v>1</v>
      </c>
      <c r="J14" s="25">
        <f t="shared" si="3"/>
        <v>4</v>
      </c>
      <c r="K14" s="28">
        <f t="shared" si="5"/>
        <v>1.75</v>
      </c>
      <c r="L14" s="25">
        <f t="shared" si="4"/>
        <v>1</v>
      </c>
    </row>
    <row r="15" spans="1:12" ht="15.75" customHeight="1" thickBot="1" x14ac:dyDescent="0.3">
      <c r="A15" s="35" t="s">
        <v>0</v>
      </c>
      <c r="B15" s="18" t="s">
        <v>137</v>
      </c>
      <c r="C15" s="22">
        <f>Surveys!O240</f>
        <v>0.21777777777777718</v>
      </c>
      <c r="D15" s="34">
        <f>Surveys!P240</f>
        <v>3073.3303593407832</v>
      </c>
      <c r="E15" s="25">
        <f>Surveys!Q240</f>
        <v>1194.1413232776033</v>
      </c>
      <c r="F15" s="22">
        <f>Surveys!R240</f>
        <v>0.18083333333333332</v>
      </c>
      <c r="G15" s="25">
        <f t="shared" si="0"/>
        <v>2</v>
      </c>
      <c r="H15" s="25">
        <f t="shared" si="1"/>
        <v>4</v>
      </c>
      <c r="I15" s="25">
        <f t="shared" si="2"/>
        <v>3</v>
      </c>
      <c r="J15" s="25">
        <f t="shared" si="3"/>
        <v>3</v>
      </c>
      <c r="K15" s="28">
        <f t="shared" si="5"/>
        <v>3</v>
      </c>
      <c r="L15" s="25">
        <f t="shared" si="4"/>
        <v>3</v>
      </c>
    </row>
    <row r="16" spans="1:12" ht="15.75" customHeight="1" thickBot="1" x14ac:dyDescent="0.3">
      <c r="A16" s="35"/>
      <c r="B16" s="18" t="s">
        <v>124</v>
      </c>
      <c r="C16" s="22">
        <f>Surveys!O257</f>
        <v>0.21443333333333356</v>
      </c>
      <c r="D16" s="34">
        <f>Surveys!P257</f>
        <v>1576.334031815763</v>
      </c>
      <c r="E16" s="25">
        <f>Surveys!Q257</f>
        <v>622.60532965278264</v>
      </c>
      <c r="F16" s="22">
        <f>Surveys!R257</f>
        <v>0.12098854166666624</v>
      </c>
      <c r="G16" s="25">
        <f t="shared" si="0"/>
        <v>2</v>
      </c>
      <c r="H16" s="25">
        <f t="shared" si="1"/>
        <v>2</v>
      </c>
      <c r="I16" s="25">
        <f t="shared" si="2"/>
        <v>2</v>
      </c>
      <c r="J16" s="25">
        <f t="shared" si="3"/>
        <v>3</v>
      </c>
      <c r="K16" s="28">
        <f t="shared" si="5"/>
        <v>2.25</v>
      </c>
      <c r="L16" s="25">
        <f t="shared" si="4"/>
        <v>2</v>
      </c>
    </row>
    <row r="17" spans="1:12" ht="15.75" customHeight="1" thickBot="1" x14ac:dyDescent="0.3">
      <c r="A17" s="35"/>
      <c r="B17" s="18" t="s">
        <v>42</v>
      </c>
      <c r="C17" s="22">
        <f>Surveys!O270</f>
        <v>0.1573827160555559</v>
      </c>
      <c r="D17" s="34">
        <f>Surveys!P270</f>
        <v>2200.1467978265673</v>
      </c>
      <c r="E17" s="25">
        <f>Surveys!Q270</f>
        <v>1276.8236840702268</v>
      </c>
      <c r="F17" s="22">
        <f>Surveys!R270</f>
        <v>0.16172222222805582</v>
      </c>
      <c r="G17" s="25">
        <f t="shared" si="0"/>
        <v>2</v>
      </c>
      <c r="H17" s="25">
        <f t="shared" si="1"/>
        <v>3</v>
      </c>
      <c r="I17" s="25">
        <f t="shared" si="2"/>
        <v>4</v>
      </c>
      <c r="J17" s="25">
        <f t="shared" si="3"/>
        <v>3</v>
      </c>
      <c r="K17" s="28">
        <f t="shared" si="5"/>
        <v>3</v>
      </c>
      <c r="L17" s="25">
        <f t="shared" si="4"/>
        <v>3</v>
      </c>
    </row>
    <row r="18" spans="1:12" ht="15.75" customHeight="1" thickBot="1" x14ac:dyDescent="0.3">
      <c r="A18" s="35"/>
      <c r="B18" s="18" t="s">
        <v>37</v>
      </c>
      <c r="C18" s="22">
        <f>Surveys!O296</f>
        <v>0.21946499999866617</v>
      </c>
      <c r="D18" s="34">
        <f>Surveys!P296</f>
        <v>3759.0124640411586</v>
      </c>
      <c r="E18" s="25">
        <f>Surveys!Q296</f>
        <v>1125.7082409873562</v>
      </c>
      <c r="F18" s="22">
        <f>Surveys!R296</f>
        <v>0.1084645238083238</v>
      </c>
      <c r="G18" s="25">
        <f t="shared" si="0"/>
        <v>2</v>
      </c>
      <c r="H18" s="25">
        <f t="shared" si="1"/>
        <v>5</v>
      </c>
      <c r="I18" s="25">
        <f t="shared" si="2"/>
        <v>3</v>
      </c>
      <c r="J18" s="25">
        <f t="shared" si="3"/>
        <v>3</v>
      </c>
      <c r="K18" s="28">
        <f t="shared" si="5"/>
        <v>3.25</v>
      </c>
      <c r="L18" s="25">
        <f t="shared" si="4"/>
        <v>3</v>
      </c>
    </row>
    <row r="19" spans="1:12" ht="15.75" customHeight="1" thickBot="1" x14ac:dyDescent="0.3">
      <c r="A19" s="35"/>
      <c r="B19" s="18" t="s">
        <v>1</v>
      </c>
      <c r="C19" s="22">
        <f>Surveys!O308</f>
        <v>0.17237878787878699</v>
      </c>
      <c r="D19" s="34">
        <f>Surveys!P308</f>
        <v>1892.9863511608376</v>
      </c>
      <c r="E19" s="25">
        <f>Surveys!Q308</f>
        <v>1106.8480530789454</v>
      </c>
      <c r="F19" s="22">
        <f>Surveys!R308</f>
        <v>0.11837878787878729</v>
      </c>
      <c r="G19" s="25">
        <f t="shared" si="0"/>
        <v>2</v>
      </c>
      <c r="H19" s="25">
        <f t="shared" si="1"/>
        <v>3</v>
      </c>
      <c r="I19" s="25">
        <f t="shared" si="2"/>
        <v>3</v>
      </c>
      <c r="J19" s="25">
        <f t="shared" si="3"/>
        <v>3</v>
      </c>
      <c r="K19" s="28">
        <f t="shared" si="5"/>
        <v>2.75</v>
      </c>
      <c r="L19" s="25">
        <f t="shared" si="4"/>
        <v>3</v>
      </c>
    </row>
    <row r="20" spans="1:12" ht="15.75" customHeight="1" thickBot="1" x14ac:dyDescent="0.3">
      <c r="A20" s="19"/>
      <c r="B20" s="20"/>
      <c r="C20" s="23"/>
      <c r="D20" s="26"/>
      <c r="E20" s="26"/>
      <c r="F20" s="23"/>
      <c r="G20" s="26"/>
      <c r="H20" s="26"/>
      <c r="I20" s="26"/>
      <c r="J20" s="26"/>
      <c r="K20" s="29"/>
      <c r="L20" s="26"/>
    </row>
    <row r="21" spans="1:12" ht="15.75" customHeight="1" thickBot="1" x14ac:dyDescent="0.3">
      <c r="A21" s="35" t="s">
        <v>376</v>
      </c>
      <c r="B21" s="35"/>
      <c r="C21" s="22">
        <f>Surveys!O118</f>
        <v>0.1747605519480521</v>
      </c>
      <c r="D21" s="25">
        <f>Surveys!P118</f>
        <v>2527.8260709358829</v>
      </c>
      <c r="E21" s="25">
        <f>Surveys!Q118</f>
        <v>791.12915063154617</v>
      </c>
      <c r="F21" s="22">
        <f>Surveys!R118</f>
        <v>0.1501352813852817</v>
      </c>
      <c r="G21" s="25">
        <f>IF(C21 = "", "", IF(C21 &lt; 0.011, 5, IF(C21 &lt; 0.051, 4, IF(C21 &lt; 0.121, 3, IF(C21 &lt; 0.251, 2, 1)))))</f>
        <v>2</v>
      </c>
      <c r="H21" s="25">
        <f>IF(D21 = "", "", IF(D21 &lt; 990, 1, IF(D21 &lt; 1860, 2, IF(D21 &lt; 2740, 3, IF(D21 &lt; 3290, 4, 5)))))</f>
        <v>3</v>
      </c>
      <c r="I21" s="25">
        <f>IF(E21 = "", "", IF(E21 &lt; 390, 1, IF(E21 &lt; 800, 2, IF(E21 &lt; 1210, 3, IF(E21 &lt; 1620, 4, 5)))))</f>
        <v>2</v>
      </c>
      <c r="J21" s="25">
        <f>IF(F21 = "", "", IF(F21 &lt; 0.05, 1, IF(F21 &lt; 0.1, 2, IF(F21 &lt; 0.2, 3, IF(F21 &lt; 0.4, 4, 5)))))</f>
        <v>3</v>
      </c>
      <c r="K21" s="28">
        <f>AVERAGE(G21:J21)</f>
        <v>2.5</v>
      </c>
      <c r="L21" s="25">
        <f>IF(K21 = "", "", IF(K21 &lt; 0.1, 0, IF(K21 &lt; 1.9, 1, IF(K21 &lt; 2.7, 2, IF(K21 &lt; 3.5, 3, IF(K21 &lt; 4.3, 4, 5))))))</f>
        <v>2</v>
      </c>
    </row>
    <row r="22" spans="1:12" ht="15.75" customHeight="1" thickBot="1" x14ac:dyDescent="0.3">
      <c r="A22" s="35" t="s">
        <v>172</v>
      </c>
      <c r="B22" s="35"/>
      <c r="C22" s="22">
        <f>Surveys!O127</f>
        <v>0.16416666666666571</v>
      </c>
      <c r="D22" s="25">
        <f>Surveys!P127</f>
        <v>1480.7697029791927</v>
      </c>
      <c r="E22" s="25">
        <f>Surveys!Q127</f>
        <v>153.52004119831872</v>
      </c>
      <c r="F22" s="22">
        <f>Surveys!R127</f>
        <v>0.25214285714285856</v>
      </c>
      <c r="G22" s="25">
        <f>IF(C22 = "", "", IF(C22 &lt; 0.011, 5, IF(C22 &lt; 0.051, 4, IF(C22 &lt; 0.121, 3, IF(C22 &lt; 0.251, 2, 1)))))</f>
        <v>2</v>
      </c>
      <c r="H22" s="25">
        <f>IF(D22 = "", "", IF(D22 &lt; 990, 1, IF(D22 &lt; 1860, 2, IF(D22 &lt; 2740, 3, IF(D22 &lt; 3290, 4, 5)))))</f>
        <v>2</v>
      </c>
      <c r="I22" s="25">
        <f>IF(E22 = "", "", IF(E22 &lt; 390, 1, IF(E22 &lt; 800, 2, IF(E22 &lt; 1210, 3, IF(E22 &lt; 1620, 4, 5)))))</f>
        <v>1</v>
      </c>
      <c r="J22" s="25">
        <f>IF(F22 = "", "", IF(F22 &lt; 0.05, 1, IF(F22 &lt; 0.1, 2, IF(F22 &lt; 0.2, 3, IF(F22 &lt; 0.4, 4, 5)))))</f>
        <v>4</v>
      </c>
      <c r="K22" s="28">
        <f t="shared" ref="K22:K24" si="6">AVERAGE(G22:J22)</f>
        <v>2.25</v>
      </c>
      <c r="L22" s="25">
        <f>IF(K22 = "", "", IF(K22 &lt; 0.1, 0, IF(K22 &lt; 1.9, 1, IF(K22 &lt; 2.7, 2, IF(K22 &lt; 3.5, 3, IF(K22 &lt; 4.3, 4, 5))))))</f>
        <v>2</v>
      </c>
    </row>
    <row r="23" spans="1:12" ht="15.75" customHeight="1" thickBot="1" x14ac:dyDescent="0.3">
      <c r="A23" s="35" t="s">
        <v>150</v>
      </c>
      <c r="B23" s="35"/>
      <c r="C23" s="22">
        <f>Surveys!O233</f>
        <v>0.23624074074074114</v>
      </c>
      <c r="D23" s="25">
        <f>Surveys!P233</f>
        <v>2135.2099147993231</v>
      </c>
      <c r="E23" s="25">
        <f>Surveys!Q233</f>
        <v>385.63832374472099</v>
      </c>
      <c r="F23" s="22">
        <f>Surveys!R233</f>
        <v>0.21438675110897334</v>
      </c>
      <c r="G23" s="25">
        <f>IF(C23 = "", "", IF(C23 &lt; 0.011, 5, IF(C23 &lt; 0.051, 4, IF(C23 &lt; 0.121, 3, IF(C23 &lt; 0.251, 2, 1)))))</f>
        <v>2</v>
      </c>
      <c r="H23" s="25">
        <f>IF(D23 = "", "", IF(D23 &lt; 990, 1, IF(D23 &lt; 1860, 2, IF(D23 &lt; 2740, 3, IF(D23 &lt; 3290, 4, 5)))))</f>
        <v>3</v>
      </c>
      <c r="I23" s="25">
        <f>IF(E23 = "", "", IF(E23 &lt; 390, 1, IF(E23 &lt; 800, 2, IF(E23 &lt; 1210, 3, IF(E23 &lt; 1620, 4, 5)))))</f>
        <v>1</v>
      </c>
      <c r="J23" s="25">
        <f>IF(F23 = "", "", IF(F23 &lt; 0.05, 1, IF(F23 &lt; 0.1, 2, IF(F23 &lt; 0.2, 3, IF(F23 &lt; 0.4, 4, 5)))))</f>
        <v>4</v>
      </c>
      <c r="K23" s="28">
        <f t="shared" si="6"/>
        <v>2.5</v>
      </c>
      <c r="L23" s="25">
        <f>IF(K23 = "", "", IF(K23 &lt; 0.1, 0, IF(K23 &lt; 1.9, 1, IF(K23 &lt; 2.7, 2, IF(K23 &lt; 3.5, 3, IF(K23 &lt; 4.3, 4, 5))))))</f>
        <v>2</v>
      </c>
    </row>
    <row r="24" spans="1:12" ht="15.75" customHeight="1" thickBot="1" x14ac:dyDescent="0.3">
      <c r="A24" s="35" t="s">
        <v>0</v>
      </c>
      <c r="B24" s="35"/>
      <c r="C24" s="22">
        <f>Surveys!O309</f>
        <v>0.20012834656142825</v>
      </c>
      <c r="D24" s="25">
        <f>Surveys!P309</f>
        <v>2656.3031256666386</v>
      </c>
      <c r="E24" s="25">
        <f>Surveys!Q309</f>
        <v>1045.5629956790199</v>
      </c>
      <c r="F24" s="22">
        <f>Surveys!R309</f>
        <v>0.12821804421825839</v>
      </c>
      <c r="G24" s="25">
        <f>IF(C24 = "", "", IF(C24 &lt; 0.011, 5, IF(C24 &lt; 0.051, 4, IF(C24 &lt; 0.121, 3, IF(C24 &lt; 0.251, 2, 1)))))</f>
        <v>2</v>
      </c>
      <c r="H24" s="25">
        <f>IF(D24 = "", "", IF(D24 &lt; 990, 1, IF(D24 &lt; 1860, 2, IF(D24 &lt; 2740, 3, IF(D24 &lt; 3290, 4, 5)))))</f>
        <v>3</v>
      </c>
      <c r="I24" s="25">
        <f>IF(E24 = "", "", IF(E24 &lt; 390, 1, IF(E24 &lt; 800, 2, IF(E24 &lt; 1210, 3, IF(E24 &lt; 1620, 4, 5)))))</f>
        <v>3</v>
      </c>
      <c r="J24" s="25">
        <f>IF(F24 = "", "", IF(F24 &lt; 0.05, 1, IF(F24 &lt; 0.1, 2, IF(F24 &lt; 0.2, 3, IF(F24 &lt; 0.4, 4, 5)))))</f>
        <v>3</v>
      </c>
      <c r="K24" s="28">
        <f t="shared" si="6"/>
        <v>2.75</v>
      </c>
      <c r="L24" s="25">
        <f>IF(K24 = "", "", IF(K24 &lt; 0.1, 0, IF(K24 &lt; 1.9, 1, IF(K24 &lt; 2.7, 2, IF(K24 &lt; 3.5, 3, IF(K24 &lt; 4.3, 4, 5))))))</f>
        <v>3</v>
      </c>
    </row>
    <row r="25" spans="1:12" ht="15.75" customHeight="1" thickBot="1" x14ac:dyDescent="0.3">
      <c r="A25" s="19"/>
      <c r="B25" s="19"/>
      <c r="C25" s="23"/>
      <c r="D25" s="26"/>
      <c r="E25" s="26"/>
      <c r="F25" s="23"/>
      <c r="G25" s="26"/>
      <c r="H25" s="26"/>
      <c r="I25" s="26"/>
      <c r="J25" s="26"/>
      <c r="K25" s="29"/>
      <c r="L25" s="26"/>
    </row>
    <row r="26" spans="1:12" ht="15.75" customHeight="1" thickBot="1" x14ac:dyDescent="0.3">
      <c r="A26" s="35" t="s">
        <v>574</v>
      </c>
      <c r="B26" s="35"/>
      <c r="C26" s="22">
        <f>Surveys!O310</f>
        <v>0.20199176564190832</v>
      </c>
      <c r="D26" s="25">
        <f>Surveys!P310</f>
        <v>2396.8314138944997</v>
      </c>
      <c r="E26" s="25">
        <f>Surveys!Q310</f>
        <v>696.21364073837901</v>
      </c>
      <c r="F26" s="22">
        <f>Surveys!R310</f>
        <v>0.16950850492114486</v>
      </c>
      <c r="G26" s="25">
        <f>IF(C26 = "", "", IF(C26 &lt; 0.011, 5, IF(C26 &lt; 0.051, 4, IF(C26 &lt; 0.121, 3, IF(C26 &lt; 0.251, 2, 1)))))</f>
        <v>2</v>
      </c>
      <c r="H26" s="25">
        <f>IF(D26 = "", "", IF(D26 &lt; 990, 1, IF(D26 &lt; 1860, 2, IF(D26 &lt; 2740, 3, IF(D26 &lt; 3290, 4, 5)))))</f>
        <v>3</v>
      </c>
      <c r="I26" s="25">
        <f>IF(E26 = "", "", IF(E26 &lt; 390, 1, IF(E26 &lt; 800, 2, IF(E26 &lt; 1210, 3, IF(E26 &lt; 1620, 4, 5)))))</f>
        <v>2</v>
      </c>
      <c r="J26" s="25">
        <f>IF(F26 = "", "", IF(F26 &lt; 0.05, 1, IF(F26 &lt; 0.1, 2, IF(F26 &lt; 0.2, 3, IF(F26 &lt; 0.4, 4, 5)))))</f>
        <v>3</v>
      </c>
      <c r="K26" s="28">
        <f>AVERAGE(G26:J26)</f>
        <v>2.5</v>
      </c>
      <c r="L26" s="25">
        <f>IF(K26 = "", "", IF(K26 &lt; 0.1, 0, IF(K26 &lt; 1.9, 1, IF(K26 &lt; 2.7, 2, IF(K26 &lt; 3.5, 3, IF(K26 &lt; 4.3, 4, 5))))))</f>
        <v>2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A23:B23"/>
    <mergeCell ref="A24:B24"/>
    <mergeCell ref="A26:B26"/>
    <mergeCell ref="A2:A7"/>
    <mergeCell ref="A9:A14"/>
    <mergeCell ref="A15:A19"/>
    <mergeCell ref="A21:B21"/>
    <mergeCell ref="A22:B22"/>
  </mergeCells>
  <conditionalFormatting sqref="G2:J26">
    <cfRule type="containsBlanks" priority="1" stopIfTrue="1">
      <formula>LEN(TRIM(G2))=0</formula>
    </cfRule>
    <cfRule type="cellIs" dxfId="11" priority="2" operator="lessThan">
      <formula>0.1</formula>
    </cfRule>
    <cfRule type="cellIs" dxfId="10" priority="3" operator="lessThan">
      <formula>1.5</formula>
    </cfRule>
    <cfRule type="cellIs" dxfId="9" priority="4" operator="lessThan">
      <formula>2.5</formula>
    </cfRule>
    <cfRule type="cellIs" dxfId="8" priority="5" operator="lessThan">
      <formula>3.5</formula>
    </cfRule>
    <cfRule type="cellIs" dxfId="7" priority="6" operator="lessThan">
      <formula>4.5</formula>
    </cfRule>
    <cfRule type="cellIs" dxfId="6" priority="7" operator="greaterThanOrEqual">
      <formula>4.5</formula>
    </cfRule>
  </conditionalFormatting>
  <conditionalFormatting sqref="L2:L26">
    <cfRule type="containsBlanks" priority="8" stopIfTrue="1">
      <formula>LEN(TRIM(L2))=0</formula>
    </cfRule>
    <cfRule type="cellIs" dxfId="5" priority="9" operator="lessThan">
      <formula>0.1</formula>
    </cfRule>
    <cfRule type="cellIs" dxfId="4" priority="10" operator="lessThan">
      <formula>1.5</formula>
    </cfRule>
    <cfRule type="cellIs" dxfId="3" priority="11" operator="lessThan">
      <formula>2.5</formula>
    </cfRule>
    <cfRule type="cellIs" dxfId="2" priority="12" operator="lessThan">
      <formula>3.5</formula>
    </cfRule>
    <cfRule type="cellIs" dxfId="1" priority="13" operator="lessThan">
      <formula>4.5</formula>
    </cfRule>
    <cfRule type="cellIs" dxfId="0" priority="14" operator="greaterThanOrEqual">
      <formula>4.5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Surveys</vt:lpstr>
      <vt:lpstr>Subregions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AGRRA</dc:creator>
  <cp:keywords/>
  <dc:description/>
  <cp:lastModifiedBy>philip kramer</cp:lastModifiedBy>
  <dcterms:created xsi:type="dcterms:W3CDTF">2024-04-09T14:58:13Z</dcterms:created>
  <dcterms:modified xsi:type="dcterms:W3CDTF">2024-04-09T15:36:49Z</dcterms:modified>
  <cp:category/>
</cp:coreProperties>
</file>