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\OneDrive\Documents\"/>
    </mc:Choice>
  </mc:AlternateContent>
  <xr:revisionPtr revIDLastSave="0" documentId="13_ncr:1_{C495FDAB-E2E5-41C1-AC3D-E06ABE15219D}" xr6:coauthVersionLast="47" xr6:coauthVersionMax="47" xr10:uidLastSave="{00000000-0000-0000-0000-000000000000}"/>
  <bookViews>
    <workbookView xWindow="-110" yWindow="-110" windowWidth="22780" windowHeight="15260" activeTab="1" xr2:uid="{E33A2762-6EA9-47A0-A5A2-85CFEF20478A}"/>
  </bookViews>
  <sheets>
    <sheet name="data" sheetId="2" r:id="rId1"/>
    <sheet name="solve" sheetId="1" r:id="rId2"/>
    <sheet name="Sensitivity Report 1" sheetId="3" r:id="rId3"/>
  </sheets>
  <definedNames>
    <definedName name="solver_adj" localSheetId="1" hidden="1">solve!$I$2:$I$4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solve!$B$10</definedName>
    <definedName name="solver_lhs2" localSheetId="1" hidden="1">solve!$B$5:$C$5</definedName>
    <definedName name="solver_lhs3" localSheetId="1" hidden="1">solve!$B$5:$G$5</definedName>
    <definedName name="solver_lhs4" localSheetId="1" hidden="1">solve!$F$10</definedName>
    <definedName name="solver_lhs5" localSheetId="1" hidden="1">solve!$I$2:$I$4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solve!$B$13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4</definedName>
    <definedName name="solver_rhs1" localSheetId="1" hidden="1">solve!$D$10*1.5</definedName>
    <definedName name="solver_rhs2" localSheetId="1" hidden="1">solve!$B$8:$C$8</definedName>
    <definedName name="solver_rhs3" localSheetId="1" hidden="1">solve!$B$7:$G$7</definedName>
    <definedName name="solver_rhs4" localSheetId="1" hidden="1">solve!$H$10*1.25</definedName>
    <definedName name="solver_rhs5" localSheetId="1" hidden="1">"integer"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7" i="1" s="1"/>
  <c r="C5" i="2"/>
  <c r="C7" i="1" s="1"/>
  <c r="D5" i="2"/>
  <c r="D7" i="1" s="1"/>
  <c r="E5" i="2"/>
  <c r="E7" i="1" s="1"/>
  <c r="F5" i="2"/>
  <c r="F7" i="1" s="1"/>
  <c r="G5" i="2"/>
  <c r="G7" i="1" s="1"/>
  <c r="C5" i="1"/>
  <c r="D5" i="1"/>
  <c r="E5" i="1"/>
  <c r="F5" i="1"/>
  <c r="G5" i="1"/>
  <c r="B5" i="1"/>
  <c r="B13" i="1"/>
  <c r="H10" i="1"/>
  <c r="D10" i="1"/>
  <c r="F10" i="1"/>
  <c r="B10" i="1"/>
  <c r="C8" i="1" l="1"/>
  <c r="B8" i="1"/>
</calcChain>
</file>

<file path=xl/sharedStrings.xml><?xml version="1.0" encoding="utf-8"?>
<sst xmlns="http://schemas.openxmlformats.org/spreadsheetml/2006/main" count="106" uniqueCount="69">
  <si>
    <t>Brazil</t>
  </si>
  <si>
    <t>link</t>
  </si>
  <si>
    <t>almonds</t>
  </si>
  <si>
    <t>source</t>
  </si>
  <si>
    <t>cashew</t>
  </si>
  <si>
    <t>peanuts</t>
  </si>
  <si>
    <t>walnuts</t>
  </si>
  <si>
    <t>hazenuts</t>
  </si>
  <si>
    <t>budget</t>
  </si>
  <si>
    <t>Nut</t>
  </si>
  <si>
    <t>Price (per kg)</t>
  </si>
  <si>
    <t>Nuts</t>
  </si>
  <si>
    <t>Regular</t>
  </si>
  <si>
    <t>Deluxe</t>
  </si>
  <si>
    <t>Super Deluxe</t>
  </si>
  <si>
    <t>amount used</t>
  </si>
  <si>
    <t>price</t>
  </si>
  <si>
    <t>Constraints</t>
  </si>
  <si>
    <t>High-Fat</t>
  </si>
  <si>
    <t>Production Differentiation</t>
  </si>
  <si>
    <t>Revenue</t>
  </si>
  <si>
    <t>stock bought (kg)</t>
  </si>
  <si>
    <t>Objective</t>
  </si>
  <si>
    <t>&gt;=1.25*</t>
  </si>
  <si>
    <t>&gt;= 1.5*</t>
  </si>
  <si>
    <t>almond</t>
  </si>
  <si>
    <t>peanut</t>
  </si>
  <si>
    <t>walnut</t>
  </si>
  <si>
    <t>hazel</t>
  </si>
  <si>
    <t>Stock (grams)</t>
  </si>
  <si>
    <t>Microsoft Excel 16.0 Sensitivity Report</t>
  </si>
  <si>
    <t>Worksheet: [Business Analytics Individual Assignment.xlsx]optim</t>
  </si>
  <si>
    <t>Report Created: 05/03/2024 05:00:16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</si>
  <si>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</si>
  <si>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</si>
  <si>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</si>
  <si>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</si>
  <si>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</si>
  <si>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</si>
  <si>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</si>
  <si>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</si>
  <si>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</si>
  <si>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</si>
  <si>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</si>
  <si>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</si>
  <si>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</si>
  <si>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</si>
  <si>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</si>
  <si>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$I$2</t>
  </si>
  <si>
    <t>Regular to produce</t>
  </si>
  <si>
    <t>$I$3</t>
  </si>
  <si>
    <t>Deluxe to produce</t>
  </si>
  <si>
    <t>$I$4</t>
  </si>
  <si>
    <t>Super Deluxe to produce</t>
  </si>
  <si>
    <t>$B$5</t>
  </si>
  <si>
    <t>amount used Brazil</t>
  </si>
  <si>
    <t>$C$5</t>
  </si>
  <si>
    <t>amount used cashew</t>
  </si>
  <si>
    <t>$D$5</t>
  </si>
  <si>
    <t>amount used almond</t>
  </si>
  <si>
    <t>$E$5</t>
  </si>
  <si>
    <t>amount used peanut</t>
  </si>
  <si>
    <t>$F$5</t>
  </si>
  <si>
    <t>amount used walnut</t>
  </si>
  <si>
    <t>$G$5</t>
  </si>
  <si>
    <t>amount used hazel</t>
  </si>
  <si>
    <t>Integers</t>
  </si>
  <si>
    <t>production</t>
  </si>
  <si>
    <t>The number of packs for each product must be an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</si>
</sst>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5" formatCode="&quot;£&quot;#,##0.00"/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8" fontId="0" fillId="0" borderId="1" xfId="0" applyNumberFormat="1" applyBorder="1"/>
    <xf numFmtId="0" fontId="0" fillId="4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7" borderId="0" xfId="0" applyFill="1"/>
    <xf numFmtId="0" fontId="1" fillId="7" borderId="0" xfId="0" applyFont="1" applyFill="1"/>
    <xf numFmtId="0" fontId="1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0" fillId="8" borderId="0" xfId="0" applyFill="1"/>
    <xf numFmtId="0" fontId="1" fillId="8" borderId="0" xfId="0" applyFont="1" applyFill="1"/>
    <xf numFmtId="1" fontId="0" fillId="5" borderId="1" xfId="0" applyNumberFormat="1" applyFill="1" applyBorder="1"/>
    <xf numFmtId="1" fontId="0" fillId="7" borderId="1" xfId="0" applyNumberFormat="1" applyFill="1" applyBorder="1"/>
    <xf numFmtId="169" fontId="0" fillId="0" borderId="1" xfId="0" applyNumberFormat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8" fontId="2" fillId="0" borderId="1" xfId="1" applyNumberFormat="1" applyBorder="1"/>
    <xf numFmtId="0" fontId="0" fillId="0" borderId="6" xfId="0" applyFill="1" applyBorder="1" applyAlignment="1"/>
    <xf numFmtId="0" fontId="0" fillId="0" borderId="7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Font="1" applyFill="1"/>
    <xf numFmtId="0" fontId="0" fillId="0" borderId="1" xfId="0" applyFill="1" applyBorder="1"/>
    <xf numFmtId="0" fontId="0" fillId="7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560877</xdr:colOff>
      <xdr:row>0</xdr:row>
      <xdr:rowOff>0</xdr:rowOff>
    </xdr:from>
    <xdr:to>
      <xdr:col>17</xdr:col>
      <xdr:colOff>125408</xdr:colOff>
      <xdr:row>21</xdr:row>
      <xdr:rowOff>117644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3B20B3-C172-DC08-9120-16BF8D47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6300" y="0"/>
          <a:ext cx="4449146" cy="4196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holefoodearth.com/p/wholefood-earth-deluxe-mixed-nuts-gmo-free-vegan-dairy-free-no-added-sugar?variant=31867106426977" TargetMode="External"/><Relationship Id="rId3" Type="http://schemas.openxmlformats.org/officeDocument/2006/relationships/hyperlink" Target="https://www.buywholefoodsonline.co.uk/brazil-nuts-whole.html" TargetMode="External"/><Relationship Id="rId7" Type="http://schemas.openxmlformats.org/officeDocument/2006/relationships/hyperlink" Target="https://wholefoodearth.com/p/wholefood-earth-super-deluxe-mixed-nuts-gmo-free-vegan-dairy-free-no-added-sugar?variant=31867119075425" TargetMode="External"/><Relationship Id="rId2" Type="http://schemas.openxmlformats.org/officeDocument/2006/relationships/hyperlink" Target="https://www.buywholefoodsonline.co.uk/almonds-whole.html" TargetMode="External"/><Relationship Id="rId1" Type="http://schemas.openxmlformats.org/officeDocument/2006/relationships/hyperlink" Target="https://www.grapetree.co.uk/whole-cashews-raw-bulk-box-22-68kg" TargetMode="External"/><Relationship Id="rId6" Type="http://schemas.openxmlformats.org/officeDocument/2006/relationships/hyperlink" Target="https://www.grapetree.co.uk/bulk-buy-walnut-halves-and-pieces-1kg-x-15" TargetMode="External"/><Relationship Id="rId5" Type="http://schemas.openxmlformats.org/officeDocument/2006/relationships/hyperlink" Target="https://www.buywholefoodsonline.co.uk/hazelnuts-whole-raw.html" TargetMode="External"/><Relationship Id="rId4" Type="http://schemas.openxmlformats.org/officeDocument/2006/relationships/hyperlink" Target="https://www.buywholefoodsonline.co.uk/peanuts-redskin.html" TargetMode="External"/><Relationship Id="rId9" Type="http://schemas.openxmlformats.org/officeDocument/2006/relationships/hyperlink" Target="https://wholefoodearth.com/p/wholefood-earth-mixed-chopped-nuts-gmo-free-vegan-dairy-free-no-added-sugar?variant=318775812424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02ED-07D2-46CD-BAD4-562D1897DE82}">
  <dimension ref="A1:R6"/>
  <sheetViews>
    <sheetView workbookViewId="0">
      <selection activeCell="G25" sqref="G25"/>
    </sheetView>
  </sheetViews>
  <sheetFormatPr defaultRowHeight="14.5" x14ac:dyDescent="0.35"/>
  <cols>
    <col min="1" max="1" width="15.453125" bestFit="1" customWidth="1"/>
    <col min="10" max="10" width="11.81640625" bestFit="1" customWidth="1"/>
    <col min="11" max="11" width="5.36328125" bestFit="1" customWidth="1"/>
    <col min="12" max="12" width="7" bestFit="1" customWidth="1"/>
    <col min="13" max="13" width="7.1796875" bestFit="1" customWidth="1"/>
    <col min="14" max="14" width="6.81640625" bestFit="1" customWidth="1"/>
    <col min="15" max="15" width="6.6328125" bestFit="1" customWidth="1"/>
    <col min="16" max="16" width="5.36328125" bestFit="1" customWidth="1"/>
    <col min="17" max="17" width="6.36328125" bestFit="1" customWidth="1"/>
    <col min="18" max="18" width="3.81640625" bestFit="1" customWidth="1"/>
  </cols>
  <sheetData>
    <row r="1" spans="1:18" x14ac:dyDescent="0.35">
      <c r="A1" s="4" t="s">
        <v>9</v>
      </c>
      <c r="B1" s="5" t="s">
        <v>0</v>
      </c>
      <c r="C1" s="5" t="s">
        <v>4</v>
      </c>
      <c r="D1" s="5" t="s">
        <v>2</v>
      </c>
      <c r="E1" s="5" t="s">
        <v>5</v>
      </c>
      <c r="F1" s="5" t="s">
        <v>6</v>
      </c>
      <c r="G1" s="5" t="s">
        <v>7</v>
      </c>
      <c r="J1" s="4" t="s">
        <v>11</v>
      </c>
      <c r="K1" s="5" t="s">
        <v>0</v>
      </c>
      <c r="L1" s="5" t="s">
        <v>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16</v>
      </c>
      <c r="R1" s="5" t="s">
        <v>1</v>
      </c>
    </row>
    <row r="2" spans="1:18" x14ac:dyDescent="0.35">
      <c r="A2" s="4" t="s">
        <v>10</v>
      </c>
      <c r="B2" s="6">
        <v>11</v>
      </c>
      <c r="C2" s="6">
        <v>5.96</v>
      </c>
      <c r="D2" s="6">
        <v>7.5</v>
      </c>
      <c r="E2" s="6">
        <v>3.7</v>
      </c>
      <c r="F2" s="6">
        <v>4.99</v>
      </c>
      <c r="G2" s="6">
        <v>9.4</v>
      </c>
      <c r="H2" s="1"/>
      <c r="I2" s="1"/>
      <c r="J2" s="4" t="s">
        <v>12</v>
      </c>
      <c r="K2" s="6">
        <v>0</v>
      </c>
      <c r="L2" s="6">
        <v>0</v>
      </c>
      <c r="M2" s="6">
        <v>0.15</v>
      </c>
      <c r="N2" s="6">
        <v>0.7</v>
      </c>
      <c r="O2" s="6">
        <v>0.15</v>
      </c>
      <c r="P2" s="6">
        <v>0</v>
      </c>
      <c r="Q2" s="8">
        <v>22.31</v>
      </c>
      <c r="R2" s="26" t="s">
        <v>1</v>
      </c>
    </row>
    <row r="3" spans="1:18" x14ac:dyDescent="0.35">
      <c r="A3" s="4" t="s">
        <v>3</v>
      </c>
      <c r="B3" s="7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  <c r="J3" s="4" t="s">
        <v>13</v>
      </c>
      <c r="K3" s="22">
        <v>0.16666666666666666</v>
      </c>
      <c r="L3" s="22">
        <v>0.16666666666666666</v>
      </c>
      <c r="M3" s="22">
        <v>0.16666666666666666</v>
      </c>
      <c r="N3" s="22">
        <v>0.16666666666666666</v>
      </c>
      <c r="O3" s="22">
        <v>0.16666666666666666</v>
      </c>
      <c r="P3" s="22">
        <v>0.16666666666666666</v>
      </c>
      <c r="Q3" s="8">
        <v>24.42</v>
      </c>
      <c r="R3" s="26" t="s">
        <v>1</v>
      </c>
    </row>
    <row r="4" spans="1:18" x14ac:dyDescent="0.35">
      <c r="A4" s="4" t="s">
        <v>8</v>
      </c>
      <c r="B4" s="6">
        <v>10000</v>
      </c>
      <c r="C4" s="6">
        <v>10000</v>
      </c>
      <c r="D4" s="6">
        <v>10000</v>
      </c>
      <c r="E4" s="6">
        <v>10000</v>
      </c>
      <c r="F4" s="6">
        <v>10000</v>
      </c>
      <c r="G4" s="6">
        <v>10000</v>
      </c>
      <c r="J4" s="23" t="s">
        <v>14</v>
      </c>
      <c r="K4" s="6">
        <v>0.2</v>
      </c>
      <c r="L4" s="6">
        <v>0.2</v>
      </c>
      <c r="M4" s="6">
        <v>0.2</v>
      </c>
      <c r="N4" s="6">
        <v>0</v>
      </c>
      <c r="O4" s="6">
        <v>0.2</v>
      </c>
      <c r="P4" s="6">
        <v>0.2</v>
      </c>
      <c r="Q4" s="8">
        <v>27.9</v>
      </c>
      <c r="R4" s="26" t="s">
        <v>1</v>
      </c>
    </row>
    <row r="5" spans="1:18" x14ac:dyDescent="0.35">
      <c r="A5" s="4" t="s">
        <v>21</v>
      </c>
      <c r="B5" s="6">
        <f>B4/B2</f>
        <v>909.09090909090912</v>
      </c>
      <c r="C5" s="6">
        <f>C4/C2</f>
        <v>1677.8523489932886</v>
      </c>
      <c r="D5" s="6">
        <f>D4/D2</f>
        <v>1333.3333333333333</v>
      </c>
      <c r="E5" s="6">
        <f>E4/E2</f>
        <v>2702.7027027027025</v>
      </c>
      <c r="F5" s="6">
        <f>F4/F2</f>
        <v>2004.008016032064</v>
      </c>
      <c r="G5" s="6">
        <f>G4/G2</f>
        <v>1063.8297872340424</v>
      </c>
      <c r="J5" s="2"/>
    </row>
    <row r="6" spans="1:18" x14ac:dyDescent="0.35">
      <c r="J6" s="2"/>
    </row>
  </sheetData>
  <hyperlinks>
    <hyperlink ref="C3" r:id="rId1" xr:uid="{FD5CD9DC-747A-4B27-9AD0-6C9162540BE4}"/>
    <hyperlink ref="D3" r:id="rId2" xr:uid="{1A5C907B-17FA-47FE-95BB-AF98850BFA67}"/>
    <hyperlink ref="B3" r:id="rId3" xr:uid="{12556BF8-861E-4210-804C-4AF8D61F448E}"/>
    <hyperlink ref="E3" r:id="rId4" xr:uid="{5AF1F878-2C51-41CA-BB21-D2C8E9307661}"/>
    <hyperlink ref="G3" r:id="rId5" xr:uid="{F423D1D5-71A6-4E6D-8683-AA412D9CA5F3}"/>
    <hyperlink ref="F3" r:id="rId6" xr:uid="{3E136229-97BF-47D7-8535-9E427EED13D6}"/>
    <hyperlink ref="R4" r:id="rId7" xr:uid="{880317FA-4F54-4DAD-910C-847F301534F3}"/>
    <hyperlink ref="R3" r:id="rId8" xr:uid="{BE1A037B-E90C-4BB6-96CD-E9A582D87514}"/>
    <hyperlink ref="R2" r:id="rId9" xr:uid="{7A45D00C-E37A-4902-B43D-6E21F6D8C5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4587-D634-4EDB-A201-A07BF5C2B545}">
  <dimension ref="A1:I13"/>
  <sheetViews>
    <sheetView tabSelected="1" zoomScale="130" zoomScaleNormal="130" workbookViewId="0">
      <selection activeCell="E18" sqref="E18"/>
    </sheetView>
  </sheetViews>
  <sheetFormatPr defaultRowHeight="14.5" x14ac:dyDescent="0.35"/>
  <cols>
    <col min="1" max="1" width="13.54296875" customWidth="1"/>
    <col min="2" max="2" width="5.453125" bestFit="1" customWidth="1"/>
    <col min="3" max="3" width="7.1796875" bestFit="1" customWidth="1"/>
    <col min="4" max="4" width="7.26953125" bestFit="1" customWidth="1"/>
    <col min="5" max="5" width="6.90625" bestFit="1" customWidth="1"/>
    <col min="6" max="6" width="6.7265625" bestFit="1" customWidth="1"/>
    <col min="7" max="7" width="7.36328125" bestFit="1" customWidth="1"/>
    <col min="8" max="8" width="6.81640625" customWidth="1"/>
    <col min="9" max="9" width="9.81640625" customWidth="1"/>
  </cols>
  <sheetData>
    <row r="1" spans="1:9" x14ac:dyDescent="0.35">
      <c r="A1" s="4" t="s">
        <v>11</v>
      </c>
      <c r="B1" s="5" t="s">
        <v>0</v>
      </c>
      <c r="C1" s="5" t="s">
        <v>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16</v>
      </c>
      <c r="I1" s="5" t="s">
        <v>67</v>
      </c>
    </row>
    <row r="2" spans="1:9" x14ac:dyDescent="0.35">
      <c r="A2" s="4" t="s">
        <v>12</v>
      </c>
      <c r="B2">
        <v>0</v>
      </c>
      <c r="C2">
        <v>0</v>
      </c>
      <c r="D2">
        <v>0.15</v>
      </c>
      <c r="E2">
        <v>0.7</v>
      </c>
      <c r="F2">
        <v>0.15</v>
      </c>
      <c r="G2">
        <v>0</v>
      </c>
      <c r="H2" s="8">
        <v>22.31</v>
      </c>
      <c r="I2" s="9">
        <v>3243</v>
      </c>
    </row>
    <row r="3" spans="1:9" x14ac:dyDescent="0.35">
      <c r="A3" s="4" t="s">
        <v>13</v>
      </c>
      <c r="B3" s="31">
        <v>0.16666666666666666</v>
      </c>
      <c r="C3" s="31">
        <v>0.16666666666666666</v>
      </c>
      <c r="D3" s="31">
        <v>0.16666666666666666</v>
      </c>
      <c r="E3" s="31">
        <v>0.16666666666666666</v>
      </c>
      <c r="F3" s="31">
        <v>0.16666666666666666</v>
      </c>
      <c r="G3" s="31">
        <v>0.16666666666666666</v>
      </c>
      <c r="H3" s="8">
        <v>24.42</v>
      </c>
      <c r="I3" s="9">
        <v>2594</v>
      </c>
    </row>
    <row r="4" spans="1:9" x14ac:dyDescent="0.35">
      <c r="A4" s="23" t="s">
        <v>14</v>
      </c>
      <c r="B4">
        <v>0.2</v>
      </c>
      <c r="C4">
        <v>0.2</v>
      </c>
      <c r="D4">
        <v>0.2</v>
      </c>
      <c r="E4">
        <v>0</v>
      </c>
      <c r="F4">
        <v>0.2</v>
      </c>
      <c r="G4">
        <v>0.2</v>
      </c>
      <c r="H4" s="8">
        <v>27.9</v>
      </c>
      <c r="I4" s="9">
        <v>2072</v>
      </c>
    </row>
    <row r="5" spans="1:9" x14ac:dyDescent="0.35">
      <c r="A5" s="23" t="s">
        <v>15</v>
      </c>
      <c r="B5" s="20">
        <f>SUMPRODUCT(B2:B4,$I$2:$I$4)</f>
        <v>846.73333333333335</v>
      </c>
      <c r="C5" s="20">
        <f t="shared" ref="C5:G5" si="0">SUMPRODUCT(C2:C4,$I$2:$I$4)</f>
        <v>846.73333333333335</v>
      </c>
      <c r="D5" s="20">
        <f t="shared" si="0"/>
        <v>1333.1833333333334</v>
      </c>
      <c r="E5" s="20">
        <f t="shared" si="0"/>
        <v>2702.4333333333334</v>
      </c>
      <c r="F5" s="20">
        <f t="shared" si="0"/>
        <v>1333.1833333333334</v>
      </c>
      <c r="G5" s="20">
        <f t="shared" si="0"/>
        <v>846.73333333333335</v>
      </c>
      <c r="H5" s="10"/>
      <c r="I5" s="11"/>
    </row>
    <row r="6" spans="1:9" x14ac:dyDescent="0.35">
      <c r="A6" s="3"/>
    </row>
    <row r="7" spans="1:9" x14ac:dyDescent="0.35">
      <c r="A7" s="15" t="s">
        <v>29</v>
      </c>
      <c r="B7" s="21">
        <f>data!B5</f>
        <v>909.09090909090912</v>
      </c>
      <c r="C7" s="21">
        <f>data!C5</f>
        <v>1677.8523489932886</v>
      </c>
      <c r="D7" s="21">
        <f>data!D5</f>
        <v>1333.3333333333333</v>
      </c>
      <c r="E7" s="21">
        <f>data!E5</f>
        <v>2702.7027027027025</v>
      </c>
      <c r="F7" s="21">
        <f>data!F5</f>
        <v>2004.008016032064</v>
      </c>
      <c r="G7" s="21">
        <f>data!G5</f>
        <v>1063.8297872340424</v>
      </c>
      <c r="H7" s="13"/>
      <c r="I7" s="14" t="s">
        <v>17</v>
      </c>
    </row>
    <row r="8" spans="1:9" x14ac:dyDescent="0.35">
      <c r="A8" s="15" t="s">
        <v>18</v>
      </c>
      <c r="B8" s="21">
        <f>0.5*B7</f>
        <v>454.54545454545456</v>
      </c>
      <c r="C8" s="21">
        <f>0.5*C7</f>
        <v>838.92617449664431</v>
      </c>
      <c r="D8" s="21"/>
      <c r="E8" s="21"/>
      <c r="F8" s="21"/>
      <c r="G8" s="21"/>
      <c r="H8" s="13"/>
      <c r="I8" s="13"/>
    </row>
    <row r="9" spans="1:9" x14ac:dyDescent="0.35">
      <c r="A9" s="24"/>
    </row>
    <row r="10" spans="1:9" ht="29" x14ac:dyDescent="0.35">
      <c r="A10" s="15" t="s">
        <v>19</v>
      </c>
      <c r="B10" s="25">
        <f>I2</f>
        <v>3243</v>
      </c>
      <c r="C10" s="16" t="s">
        <v>24</v>
      </c>
      <c r="D10" s="25">
        <f>I4</f>
        <v>2072</v>
      </c>
      <c r="E10" s="33"/>
      <c r="F10" s="25">
        <f>I2</f>
        <v>3243</v>
      </c>
      <c r="G10" s="16" t="s">
        <v>23</v>
      </c>
      <c r="H10" s="25">
        <f>I3</f>
        <v>2594</v>
      </c>
    </row>
    <row r="11" spans="1:9" x14ac:dyDescent="0.35">
      <c r="A11" s="15" t="s">
        <v>66</v>
      </c>
      <c r="B11" s="34" t="s">
        <v>68</v>
      </c>
      <c r="C11" s="34"/>
      <c r="D11" s="34"/>
      <c r="E11" s="34"/>
      <c r="F11" s="34"/>
      <c r="G11" s="34"/>
      <c r="H11" s="34"/>
      <c r="I11" s="32"/>
    </row>
    <row r="13" spans="1:9" x14ac:dyDescent="0.35">
      <c r="A13" s="17" t="s">
        <v>20</v>
      </c>
      <c r="B13" s="12">
        <f>SUMPRODUCT(H2:H4,I2:I4)</f>
        <v>193505.61</v>
      </c>
      <c r="C13" s="12"/>
      <c r="D13" s="18"/>
      <c r="E13" s="18"/>
      <c r="F13" s="18"/>
      <c r="G13" s="18"/>
      <c r="H13" s="18"/>
      <c r="I13" s="19" t="s">
        <v>22</v>
      </c>
    </row>
  </sheetData>
  <mergeCells count="3">
    <mergeCell ref="B13:C13"/>
    <mergeCell ref="H5:I5"/>
    <mergeCell ref="B11:H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0AA3-77C6-4CC9-A4A5-BDA11E540D71}">
  <dimension ref="A1:H23"/>
  <sheetViews>
    <sheetView showGridLines="0" zoomScale="160" zoomScaleNormal="160" workbookViewId="0">
      <selection activeCell="F16" sqref="F16"/>
    </sheetView>
  </sheetViews>
  <sheetFormatPr defaultRowHeight="14.5" x14ac:dyDescent="0.35"/>
  <cols>
    <col min="1" max="1" width="2.1796875" customWidth="1"/>
    <col min="2" max="2" width="5.90625" bestFit="1" customWidth="1"/>
    <col min="3" max="3" width="27.90625" bestFit="1" customWidth="1"/>
    <col min="4" max="4" width="11.81640625" bestFit="1" customWidth="1"/>
    <col min="5" max="5" width="8.453125" bestFit="1" customWidth="1"/>
    <col min="6" max="8" width="11.81640625" bestFit="1" customWidth="1"/>
  </cols>
  <sheetData>
    <row r="1" spans="1:8" x14ac:dyDescent="0.35">
      <c r="A1" s="2" t="s">
        <v>30</v>
      </c>
    </row>
    <row r="2" spans="1:8" x14ac:dyDescent="0.35">
      <c r="A2" s="2" t="s">
        <v>31</v>
      </c>
    </row>
    <row r="3" spans="1:8" x14ac:dyDescent="0.35">
      <c r="A3" s="2" t="s">
        <v>32</v>
      </c>
    </row>
    <row r="6" spans="1:8" ht="15" thickBot="1" x14ac:dyDescent="0.4">
      <c r="A6" t="s">
        <v>33</v>
      </c>
    </row>
    <row r="7" spans="1:8" x14ac:dyDescent="0.35">
      <c r="B7" s="29"/>
      <c r="C7" s="29"/>
      <c r="D7" s="29" t="s">
        <v>36</v>
      </c>
      <c r="E7" s="29" t="s">
        <v>38</v>
      </c>
      <c r="F7" s="29" t="s">
        <v>22</v>
      </c>
      <c r="G7" s="29" t="s">
        <v>41</v>
      </c>
      <c r="H7" s="29" t="s">
        <v>41</v>
      </c>
    </row>
    <row r="8" spans="1:8" ht="15" thickBot="1" x14ac:dyDescent="0.4">
      <c r="B8" s="30" t="s">
        <v>34</v>
      </c>
      <c r="C8" s="30" t="s">
        <v>35</v>
      </c>
      <c r="D8" s="30" t="s">
        <v>37</v>
      </c>
      <c r="E8" s="30" t="s">
        <v>39</v>
      </c>
      <c r="F8" s="30" t="s">
        <v>40</v>
      </c>
      <c r="G8" s="30" t="s">
        <v>42</v>
      </c>
      <c r="H8" s="30" t="s">
        <v>43</v>
      </c>
    </row>
    <row r="9" spans="1:8" x14ac:dyDescent="0.35">
      <c r="B9" s="27" t="s">
        <v>48</v>
      </c>
      <c r="C9" s="27" t="s">
        <v>49</v>
      </c>
      <c r="D9" s="27">
        <v>3243.2432432432438</v>
      </c>
      <c r="E9" s="27">
        <v>0</v>
      </c>
      <c r="F9" s="27">
        <v>22.31</v>
      </c>
      <c r="G9" s="27">
        <v>3.5289999999999946</v>
      </c>
      <c r="H9" s="27">
        <v>2.3209999999999953</v>
      </c>
    </row>
    <row r="10" spans="1:8" x14ac:dyDescent="0.35">
      <c r="B10" s="27" t="s">
        <v>50</v>
      </c>
      <c r="C10" s="27" t="s">
        <v>51</v>
      </c>
      <c r="D10" s="27">
        <v>2594.5945945945946</v>
      </c>
      <c r="E10" s="27">
        <v>0</v>
      </c>
      <c r="F10" s="27">
        <v>24.420000000000005</v>
      </c>
      <c r="G10" s="27">
        <v>1E+30</v>
      </c>
      <c r="H10" s="27">
        <v>0.84023809523809379</v>
      </c>
    </row>
    <row r="11" spans="1:8" ht="15" thickBot="1" x14ac:dyDescent="0.4">
      <c r="B11" s="28" t="s">
        <v>52</v>
      </c>
      <c r="C11" s="28" t="s">
        <v>53</v>
      </c>
      <c r="D11" s="28">
        <v>2072.0720720720724</v>
      </c>
      <c r="E11" s="28">
        <v>0</v>
      </c>
      <c r="F11" s="28">
        <v>27.899999999999991</v>
      </c>
      <c r="G11" s="28">
        <v>1.2832727272727249</v>
      </c>
      <c r="H11" s="28">
        <v>27.899999999999995</v>
      </c>
    </row>
    <row r="13" spans="1:8" ht="15" thickBot="1" x14ac:dyDescent="0.4">
      <c r="A13" t="s">
        <v>17</v>
      </c>
    </row>
    <row r="14" spans="1:8" x14ac:dyDescent="0.35">
      <c r="B14" s="29"/>
      <c r="C14" s="29"/>
      <c r="D14" s="29" t="s">
        <v>36</v>
      </c>
      <c r="E14" s="29" t="s">
        <v>44</v>
      </c>
      <c r="F14" s="29" t="s">
        <v>46</v>
      </c>
      <c r="G14" s="29" t="s">
        <v>41</v>
      </c>
      <c r="H14" s="29" t="s">
        <v>41</v>
      </c>
    </row>
    <row r="15" spans="1:8" ht="15" thickBot="1" x14ac:dyDescent="0.4">
      <c r="B15" s="30" t="s">
        <v>34</v>
      </c>
      <c r="C15" s="30" t="s">
        <v>35</v>
      </c>
      <c r="D15" s="30" t="s">
        <v>37</v>
      </c>
      <c r="E15" s="30" t="s">
        <v>45</v>
      </c>
      <c r="F15" s="30" t="s">
        <v>47</v>
      </c>
      <c r="G15" s="30" t="s">
        <v>42</v>
      </c>
      <c r="H15" s="30" t="s">
        <v>43</v>
      </c>
    </row>
    <row r="16" spans="1:8" x14ac:dyDescent="0.35">
      <c r="B16" s="27" t="s">
        <v>54</v>
      </c>
      <c r="C16" s="27" t="s">
        <v>55</v>
      </c>
      <c r="D16" s="27">
        <v>846.84684684684692</v>
      </c>
      <c r="E16" s="27">
        <v>0</v>
      </c>
      <c r="F16" s="27">
        <v>454.54545454545456</v>
      </c>
      <c r="G16" s="27">
        <v>392.3013923013923</v>
      </c>
      <c r="H16" s="27">
        <v>1E+30</v>
      </c>
    </row>
    <row r="17" spans="2:8" x14ac:dyDescent="0.35">
      <c r="B17" s="27" t="s">
        <v>56</v>
      </c>
      <c r="C17" s="27" t="s">
        <v>57</v>
      </c>
      <c r="D17" s="27">
        <v>846.84684684684692</v>
      </c>
      <c r="E17" s="27">
        <v>0</v>
      </c>
      <c r="F17" s="27">
        <v>838.92617449664431</v>
      </c>
      <c r="G17" s="27">
        <v>7.9206723502025733</v>
      </c>
      <c r="H17" s="27">
        <v>1E+30</v>
      </c>
    </row>
    <row r="18" spans="2:8" x14ac:dyDescent="0.35">
      <c r="B18" s="27" t="s">
        <v>54</v>
      </c>
      <c r="C18" s="27" t="s">
        <v>55</v>
      </c>
      <c r="D18" s="27">
        <v>846.84684684684692</v>
      </c>
      <c r="E18" s="27">
        <v>0</v>
      </c>
      <c r="F18" s="27">
        <v>909.09090909090912</v>
      </c>
      <c r="G18" s="27">
        <v>1E+30</v>
      </c>
      <c r="H18" s="27">
        <v>62.244062244062242</v>
      </c>
    </row>
    <row r="19" spans="2:8" x14ac:dyDescent="0.35">
      <c r="B19" s="27" t="s">
        <v>56</v>
      </c>
      <c r="C19" s="27" t="s">
        <v>57</v>
      </c>
      <c r="D19" s="27">
        <v>846.84684684684692</v>
      </c>
      <c r="E19" s="27">
        <v>0</v>
      </c>
      <c r="F19" s="27">
        <v>1677.8523489932886</v>
      </c>
      <c r="G19" s="27">
        <v>1E+30</v>
      </c>
      <c r="H19" s="27">
        <v>831.00550214644181</v>
      </c>
    </row>
    <row r="20" spans="2:8" x14ac:dyDescent="0.35">
      <c r="B20" s="27" t="s">
        <v>58</v>
      </c>
      <c r="C20" s="27" t="s">
        <v>59</v>
      </c>
      <c r="D20" s="27">
        <v>1333.3333333333335</v>
      </c>
      <c r="E20" s="27">
        <v>139.50000000000003</v>
      </c>
      <c r="F20" s="27">
        <v>1333.3333333333333</v>
      </c>
      <c r="G20" s="27">
        <v>18.018018018017983</v>
      </c>
      <c r="H20" s="27">
        <v>7.9206723502025715</v>
      </c>
    </row>
    <row r="21" spans="2:8" x14ac:dyDescent="0.35">
      <c r="B21" s="27" t="s">
        <v>60</v>
      </c>
      <c r="C21" s="27" t="s">
        <v>61</v>
      </c>
      <c r="D21" s="27">
        <v>2702.7027027027029</v>
      </c>
      <c r="E21" s="27">
        <v>2.7851999999999948</v>
      </c>
      <c r="F21" s="27">
        <v>2702.7027027027025</v>
      </c>
      <c r="G21" s="27">
        <v>44.003735278903164</v>
      </c>
      <c r="H21" s="27">
        <v>36.036036036035966</v>
      </c>
    </row>
    <row r="22" spans="2:8" x14ac:dyDescent="0.35">
      <c r="B22" s="27" t="s">
        <v>62</v>
      </c>
      <c r="C22" s="27" t="s">
        <v>63</v>
      </c>
      <c r="D22" s="27">
        <v>1333.3333333333335</v>
      </c>
      <c r="E22" s="27">
        <v>0</v>
      </c>
      <c r="F22" s="27">
        <v>2004.008016032064</v>
      </c>
      <c r="G22" s="27">
        <v>1E+30</v>
      </c>
      <c r="H22" s="27">
        <v>670.67468269873075</v>
      </c>
    </row>
    <row r="23" spans="2:8" x14ac:dyDescent="0.35">
      <c r="B23" s="27" t="s">
        <v>64</v>
      </c>
      <c r="C23" s="27" t="s">
        <v>65</v>
      </c>
      <c r="D23" s="27">
        <v>846.84684684684692</v>
      </c>
      <c r="E23" s="27">
        <v>0</v>
      </c>
      <c r="F23" s="27">
        <v>1063.8297872340424</v>
      </c>
      <c r="G23" s="27">
        <v>1E+30</v>
      </c>
      <c r="H23" s="27">
        <v>216.98294038719555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solve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Krishnan</dc:creator>
  <cp:lastModifiedBy>Keshav Krishnan</cp:lastModifiedBy>
  <dcterms:created xsi:type="dcterms:W3CDTF">2024-03-04T23:34:17Z</dcterms:created>
  <dcterms:modified xsi:type="dcterms:W3CDTF">2024-03-05T08:17:02Z</dcterms:modified>
</cp:coreProperties>
</file>