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tn\Documents\DachtagungBern\"/>
    </mc:Choice>
  </mc:AlternateContent>
  <xr:revisionPtr revIDLastSave="0" documentId="13_ncr:1_{806971A3-87DD-4939-A73D-D17603220606}" xr6:coauthVersionLast="46" xr6:coauthVersionMax="46" xr10:uidLastSave="{00000000-0000-0000-0000-000000000000}"/>
  <bookViews>
    <workbookView xWindow="2660" yWindow="490" windowWidth="34160" windowHeight="15460" xr2:uid="{5504A7F3-B890-49D6-9E5A-94462A21555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9" i="1" l="1"/>
  <c r="A60" i="1"/>
  <c r="A61" i="1"/>
  <c r="A62" i="1"/>
  <c r="A58" i="1"/>
  <c r="E71" i="1"/>
  <c r="E70" i="1"/>
  <c r="E69" i="1"/>
  <c r="Q70" i="1"/>
  <c r="Q71" i="1"/>
  <c r="Q72" i="1"/>
  <c r="Q69" i="1"/>
  <c r="F72" i="1"/>
</calcChain>
</file>

<file path=xl/sharedStrings.xml><?xml version="1.0" encoding="utf-8"?>
<sst xmlns="http://schemas.openxmlformats.org/spreadsheetml/2006/main" count="316" uniqueCount="157">
  <si>
    <t>For binomials</t>
  </si>
  <si>
    <t>HERD_TYPE and HERD_SIZE recoded into binary</t>
  </si>
  <si>
    <t>&gt; mar.boot</t>
  </si>
  <si>
    <t>HERD_MRSA|SLATTED</t>
  </si>
  <si>
    <t>AM_DRUG|PURCHASE</t>
  </si>
  <si>
    <t>AM_DRUG|ORGANIC</t>
  </si>
  <si>
    <t>INDOOR|ORGANIC</t>
  </si>
  <si>
    <t>ALL_IN_or_OUT|CLEAN_UP</t>
  </si>
  <si>
    <t>ALL_IN_or_OUT|ORGANIC</t>
  </si>
  <si>
    <t>ALL_IN_or_OUT|HERD_TYPE2</t>
  </si>
  <si>
    <t>CLEAN_UP|DISINFECTION</t>
  </si>
  <si>
    <t>SLATTED|ORGANIC</t>
  </si>
  <si>
    <t>HERD_TYPE2|PURCHASE</t>
  </si>
  <si>
    <t>HERD_SIZE2|ALL_IN_or_OUT</t>
  </si>
  <si>
    <t>odds ratio</t>
  </si>
  <si>
    <t>2.5Q</t>
  </si>
  <si>
    <t>median</t>
  </si>
  <si>
    <t>97.5Q</t>
  </si>
  <si>
    <t>interpretation</t>
  </si>
  <si>
    <t>MRSA</t>
  </si>
  <si>
    <t>negative</t>
  </si>
  <si>
    <t>positive</t>
  </si>
  <si>
    <t>Slatted</t>
  </si>
  <si>
    <t>Yes</t>
  </si>
  <si>
    <t>No</t>
  </si>
  <si>
    <t>fisher.test(table(abndata$SLATTED,abndata$HERD_MRSA))</t>
  </si>
  <si>
    <t>Fisher's Exact Test for Count Data</t>
  </si>
  <si>
    <t>data:  table(abndata$SLATTED, abndata$HERD_MRSA)</t>
  </si>
  <si>
    <t>p-value = 1.044e-06</t>
  </si>
  <si>
    <t>alternative hypothesis: true odds ratio is not equal to 1</t>
  </si>
  <si>
    <t>95 percent confidence interval:</t>
  </si>
  <si>
    <t xml:space="preserve">  2.571992 13.682624</t>
  </si>
  <si>
    <t>sample estimates:</t>
  </si>
  <si>
    <t xml:space="preserve">odds ratio </t>
  </si>
  <si>
    <t>HERD_MRSA|PURCHASE</t>
  </si>
  <si>
    <t>HERD_MRSA|OTHER_LIVESTOCK</t>
  </si>
  <si>
    <t>AM_DRUG|HERD_MRSA</t>
  </si>
  <si>
    <t>AM_DRUG|SLATTED</t>
  </si>
  <si>
    <t>INDOOR|CLEAN_UP</t>
  </si>
  <si>
    <t>DISINFECTION|AM_DRUG</t>
  </si>
  <si>
    <t>DISINFECTION|COMPANION</t>
  </si>
  <si>
    <t>DISINFECTION|SLATTED</t>
  </si>
  <si>
    <t>SLATTED|OTHER_LIVESTOCK</t>
  </si>
  <si>
    <t>ORGANIC|AM_DRUG</t>
  </si>
  <si>
    <t>ORGANIC|SLATTED</t>
  </si>
  <si>
    <t>HERD_SIZE2|HERD_MRSA</t>
  </si>
  <si>
    <t>HERD_SIZE2|AM_DRUG</t>
  </si>
  <si>
    <t>HERD_SIZE2|COMPANION</t>
  </si>
  <si>
    <t>HERD_MRSA|HERD_SIZE</t>
  </si>
  <si>
    <t>huge</t>
  </si>
  <si>
    <t>large</t>
  </si>
  <si>
    <t>medium</t>
  </si>
  <si>
    <t>small</t>
  </si>
  <si>
    <t>median(logg.odds)</t>
  </si>
  <si>
    <t>median (odds)</t>
  </si>
  <si>
    <t>HERD_MRSA|AM_DRUG</t>
  </si>
  <si>
    <t>HERD_TYPE|PURCHASE</t>
  </si>
  <si>
    <t>intercept.weanertof</t>
  </si>
  <si>
    <t>grower.to.finisher</t>
  </si>
  <si>
    <t>weaner.to.finisher</t>
  </si>
  <si>
    <t>intercept.growertof</t>
  </si>
  <si>
    <t>HERD_SIZE</t>
  </si>
  <si>
    <t>intercept.large</t>
  </si>
  <si>
    <t>intercept.medium</t>
  </si>
  <si>
    <t>intercept.small</t>
  </si>
  <si>
    <t>AM_DRUG</t>
  </si>
  <si>
    <t>intercept</t>
  </si>
  <si>
    <t>PURCHASE</t>
  </si>
  <si>
    <t>ALL_IN_or_OUT</t>
  </si>
  <si>
    <t>SLATTED</t>
  </si>
  <si>
    <t>CLEAN_UP</t>
  </si>
  <si>
    <t>AM_DRUG|ALL_IN_or_OUT</t>
  </si>
  <si>
    <t>PURCHASE|CLEAN_UP</t>
  </si>
  <si>
    <t>INDOOR|HERD_TYPE</t>
  </si>
  <si>
    <t>farrow.to.finisher</t>
  </si>
  <si>
    <t>NA</t>
  </si>
  <si>
    <t>INDORR|HERD_Size</t>
  </si>
  <si>
    <t>OTHER_LIVESTOCK</t>
  </si>
  <si>
    <t>OTHER_LIVESTOCK|SLATTED</t>
  </si>
  <si>
    <t>COMPANION</t>
  </si>
  <si>
    <t xml:space="preserve">intercept </t>
  </si>
  <si>
    <t>COMPANION|DISINFECTION</t>
  </si>
  <si>
    <t>DISINFECTION</t>
  </si>
  <si>
    <t>ALL_IN_or_OUT|HERD_TYPE</t>
  </si>
  <si>
    <t>ORGANIC</t>
  </si>
  <si>
    <t>CLEAN_UP|HERD_SIZE</t>
  </si>
  <si>
    <t>DISINFECTION|ALL_IN_or_OUT</t>
  </si>
  <si>
    <t>DISINFECTION|CLEAN_UP</t>
  </si>
  <si>
    <t>SLATTED|HERD_TYPE</t>
  </si>
  <si>
    <t>SLATTED|HERD_SIZE</t>
  </si>
  <si>
    <t>SLATTED|PURCHASE</t>
  </si>
  <si>
    <t>AM_Drug</t>
  </si>
  <si>
    <t>yes</t>
  </si>
  <si>
    <t>no</t>
  </si>
  <si>
    <t>fisher.test(table(mydata$AM_DRUG,mydata$HERD_MRSA))</t>
  </si>
  <si>
    <t>data:  table(mydata$AM_DRUG, mydata$HERD_MRSA)</t>
  </si>
  <si>
    <t>p-value = 9.441e-08</t>
  </si>
  <si>
    <t xml:space="preserve"> 1.956494 4.608873</t>
  </si>
  <si>
    <t>Prozent.Postive</t>
  </si>
  <si>
    <t>Call:</t>
  </si>
  <si>
    <t xml:space="preserve">glm(formula = HERD_MRSA ~ AM_DRUG + HERD_SIZE, family = "binomial", </t>
  </si>
  <si>
    <t xml:space="preserve">    data = mydata)</t>
  </si>
  <si>
    <t xml:space="preserve">Deviance Residuals: </t>
  </si>
  <si>
    <t xml:space="preserve">    Min       1Q   Median       3Q      Max  </t>
  </si>
  <si>
    <t xml:space="preserve">-1.6233  -1.1512   0.7988   0.8784   1.7012  </t>
  </si>
  <si>
    <t>Coefficients:</t>
  </si>
  <si>
    <t>Estimate</t>
  </si>
  <si>
    <t>Std. Error</t>
  </si>
  <si>
    <t>z value</t>
  </si>
  <si>
    <t>Pr(&gt;|z|)</t>
  </si>
  <si>
    <t>***</t>
  </si>
  <si>
    <t>**</t>
  </si>
  <si>
    <t>(Intercept)</t>
  </si>
  <si>
    <t>AM_DRUGyes</t>
  </si>
  <si>
    <t>HERD_SIZElarge</t>
  </si>
  <si>
    <t>HERD_SIZEmedium</t>
  </si>
  <si>
    <t>HERD_SIZEsmall</t>
  </si>
  <si>
    <t>MRSA and AM_Drug</t>
  </si>
  <si>
    <t>MRSA and HERD_SIZE</t>
  </si>
  <si>
    <t xml:space="preserve"> = 0.1904-0.25235</t>
  </si>
  <si>
    <t xml:space="preserve"> = 0.1904-1.36927</t>
  </si>
  <si>
    <t xml:space="preserve"> = 0.1904-0.02713</t>
  </si>
  <si>
    <t>&gt;mar.mcmc</t>
  </si>
  <si>
    <t>Results from abn</t>
  </si>
  <si>
    <t>Results from glm</t>
  </si>
  <si>
    <t>log.odds</t>
  </si>
  <si>
    <t>Purchase</t>
  </si>
  <si>
    <t>fisher.test(table(mydata$PURCHASE,mydata$HERD_MRSA))</t>
  </si>
  <si>
    <t>data:  table(mydata$PURCHASE, mydata$HERD_MRSA)</t>
  </si>
  <si>
    <t>p-value = 0.007094</t>
  </si>
  <si>
    <t xml:space="preserve"> 1.169073 2.978579</t>
  </si>
  <si>
    <t>data:  table(mydata$OTHER_LIVESTOCK, mydata$HERD_MRSA)</t>
  </si>
  <si>
    <t>p-value = 0.00653</t>
  </si>
  <si>
    <t xml:space="preserve"> 0.3311884 0.8540442</t>
  </si>
  <si>
    <t>HERD_SIZE2</t>
  </si>
  <si>
    <t>big</t>
  </si>
  <si>
    <t>not</t>
  </si>
  <si>
    <t>fisher.test(table(abndata$HERD_SIZE2,abndata$HERD_MRSA))</t>
  </si>
  <si>
    <t>data:  table(abndata$HERD_SIZE2, abndata$HERD_MRSA)</t>
  </si>
  <si>
    <t>p-value = 7.554e-06</t>
  </si>
  <si>
    <t xml:space="preserve"> 0.2539820 0.6045142</t>
  </si>
  <si>
    <t xml:space="preserve">glm(formula = HERD_MRSA ~ AM_DRUG + PURCHASE + SLATTED + OTHER_LIVESTOCK + </t>
  </si>
  <si>
    <t xml:space="preserve">    HERD_SIZE2, family = "binomial", data = abndata)</t>
  </si>
  <si>
    <t xml:space="preserve">-1.7464  -1.1695   0.7006   0.9042   2.0124  </t>
  </si>
  <si>
    <t>PURCHASEyes</t>
  </si>
  <si>
    <t>*</t>
  </si>
  <si>
    <t>SLATTEDyes</t>
  </si>
  <si>
    <t>OTHER_LIVESTOCKyes</t>
  </si>
  <si>
    <t>HERD_SIZE2not</t>
  </si>
  <si>
    <t>Odds</t>
  </si>
  <si>
    <t>farrow=farrow, weaner=grower, grower=grower</t>
  </si>
  <si>
    <t>HERD_TPE</t>
  </si>
  <si>
    <t>huge and large into "big"; mediam and small into "not big"</t>
  </si>
  <si>
    <t>for multinomials (as original)</t>
  </si>
  <si>
    <t>Pruned dag from bootstrapping (binomials)</t>
  </si>
  <si>
    <t>Pruned dag from mcmc over structures (binomials)</t>
  </si>
  <si>
    <t>pruned dag from mcmc over the structures (multinomials)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</si>
</sst>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66FF3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8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0" fontId="0" fillId="0" borderId="0" xfId="0" applyFill="1"/>
    <xf numFmtId="0" fontId="0" fillId="4" borderId="0" xfId="0" applyFill="1"/>
    <xf numFmtId="168" fontId="0" fillId="4" borderId="0" xfId="0" applyNumberFormat="1" applyFill="1"/>
    <xf numFmtId="168" fontId="0" fillId="2" borderId="0" xfId="0" applyNumberFormat="1" applyFill="1"/>
    <xf numFmtId="0" fontId="0" fillId="5" borderId="0" xfId="0" applyFill="1"/>
    <xf numFmtId="168" fontId="0" fillId="5" borderId="0" xfId="0" applyNumberFormat="1" applyFill="1"/>
    <xf numFmtId="0" fontId="0" fillId="6" borderId="0" xfId="0" applyFill="1"/>
    <xf numFmtId="168" fontId="0" fillId="6" borderId="0" xfId="0" applyNumberFormat="1" applyFill="1"/>
    <xf numFmtId="0" fontId="0" fillId="7" borderId="0" xfId="0" applyFill="1"/>
    <xf numFmtId="168" fontId="0" fillId="7" borderId="0" xfId="0" applyNumberFormat="1" applyFill="1"/>
    <xf numFmtId="0" fontId="0" fillId="8" borderId="0" xfId="0" applyFill="1"/>
    <xf numFmtId="2" fontId="0" fillId="2" borderId="0" xfId="0" applyNumberFormat="1" applyFill="1"/>
    <xf numFmtId="2" fontId="0" fillId="5" borderId="0" xfId="0" applyNumberFormat="1" applyFill="1"/>
    <xf numFmtId="2" fontId="0" fillId="4" borderId="0" xfId="0" applyNumberFormat="1" applyFill="1"/>
    <xf numFmtId="2" fontId="0" fillId="6" borderId="0" xfId="0" applyNumberFormat="1" applyFill="1"/>
    <xf numFmtId="0" fontId="0" fillId="9" borderId="10" xfId="0" applyFont="1" applyFill="1" applyBorder="1"/>
    <xf numFmtId="0" fontId="0" fillId="9" borderId="11" xfId="0" applyFont="1" applyFill="1" applyBorder="1"/>
    <xf numFmtId="0" fontId="0" fillId="9" borderId="12" xfId="0" applyFont="1" applyFill="1" applyBorder="1"/>
    <xf numFmtId="0" fontId="0" fillId="9" borderId="9" xfId="0" applyFill="1" applyBorder="1"/>
    <xf numFmtId="2" fontId="0" fillId="7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66FF33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755650</xdr:colOff>
      <xdr:row>28</xdr:row>
      <xdr:rowOff>0</xdr:rowOff>
    </xdr:from>
    <xdr:to>
      <xdr:col>26</xdr:col>
      <xdr:colOff>651590</xdr:colOff>
      <xdr:row>57</xdr:row>
      <xdr:rowOff>152547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36CF14D7-E88D-4BC4-9E77-BE35DF837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89250" y="5156200"/>
          <a:ext cx="5229940" cy="5492897"/>
        </a:xfrm>
        <a:prstGeom prst="rect">
          <a:avLst/>
        </a:prstGeom>
      </xdr:spPr>
    </xdr:pic>
    <xdr:clientData/>
  </xdr:twoCellAnchor>
  <xdr:twoCellAnchor editAs="oneCell">
    <xdr:from>
      <xdr:col>20</xdr:col>
      <xdr:colOff>447641</xdr:colOff>
      <xdr:row>1</xdr:row>
      <xdr:rowOff>76200</xdr:rowOff>
    </xdr:from>
    <xdr:to>
      <xdr:col>25</xdr:col>
      <xdr:colOff>487670</xdr:colOff>
      <xdr:row>23</xdr:row>
      <xdr:rowOff>55806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D22B940-1D98-4B7D-97F9-768458CEC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43241" y="260350"/>
          <a:ext cx="3850029" cy="4043606"/>
        </a:xfrm>
        <a:prstGeom prst="rect">
          <a:avLst/>
        </a:prstGeom>
      </xdr:spPr>
    </xdr:pic>
    <xdr:clientData/>
  </xdr:twoCellAnchor>
  <xdr:twoCellAnchor editAs="oneCell">
    <xdr:from>
      <xdr:col>19</xdr:col>
      <xdr:colOff>260350</xdr:colOff>
      <xdr:row>64</xdr:row>
      <xdr:rowOff>137217</xdr:rowOff>
    </xdr:from>
    <xdr:to>
      <xdr:col>28</xdr:col>
      <xdr:colOff>17771</xdr:colOff>
      <xdr:row>102</xdr:row>
      <xdr:rowOff>74857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E7F1A30D-F5AB-4FFA-BB4D-C12AAF6F9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93950" y="11922817"/>
          <a:ext cx="6615421" cy="6948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B66E-3A88-4390-B745-AC584DC8DC2A}">
  <dimension ref="A2:V117"/>
  <sheetViews>
    <sheetView tabSelected="1" topLeftCell="F1" workbookViewId="0">
      <selection activeCell="Y113" sqref="Y113"/>
    </sheetView>
  </sheetViews>
  <sheetFormatPr baseColWidth="10" defaultRowHeight="14.5" x14ac:dyDescent="0.35"/>
  <cols>
    <col min="1" max="1" width="30.1796875" customWidth="1"/>
    <col min="2" max="2" width="16.26953125" customWidth="1"/>
    <col min="3" max="5" width="19.36328125" customWidth="1"/>
    <col min="6" max="6" width="13.36328125" customWidth="1"/>
    <col min="10" max="10" width="16.1796875" customWidth="1"/>
    <col min="14" max="14" width="16.36328125" customWidth="1"/>
  </cols>
  <sheetData>
    <row r="2" spans="1:20" ht="15" thickBot="1" x14ac:dyDescent="0.4"/>
    <row r="3" spans="1:20" ht="15" thickBot="1" x14ac:dyDescent="0.4">
      <c r="A3" s="29" t="s">
        <v>0</v>
      </c>
      <c r="B3" s="30"/>
      <c r="C3" s="30"/>
      <c r="D3" s="30"/>
      <c r="E3" s="30"/>
      <c r="F3" s="30" t="s">
        <v>1</v>
      </c>
      <c r="G3" s="30"/>
      <c r="H3" s="30"/>
      <c r="I3" s="31"/>
      <c r="J3" t="s">
        <v>151</v>
      </c>
      <c r="K3" t="s">
        <v>150</v>
      </c>
    </row>
    <row r="4" spans="1:20" x14ac:dyDescent="0.35">
      <c r="J4" t="s">
        <v>61</v>
      </c>
      <c r="K4" t="s">
        <v>152</v>
      </c>
    </row>
    <row r="5" spans="1:20" x14ac:dyDescent="0.35">
      <c r="A5" t="s">
        <v>2</v>
      </c>
    </row>
    <row r="6" spans="1:20" x14ac:dyDescent="0.35">
      <c r="E6" t="s">
        <v>15</v>
      </c>
      <c r="F6" t="s">
        <v>16</v>
      </c>
      <c r="G6" t="s">
        <v>17</v>
      </c>
      <c r="H6" t="s">
        <v>18</v>
      </c>
    </row>
    <row r="7" spans="1:20" x14ac:dyDescent="0.35">
      <c r="A7" s="15" t="s">
        <v>3</v>
      </c>
      <c r="E7" s="1">
        <v>2.8263889999999998</v>
      </c>
      <c r="F7" s="16">
        <v>5.8357340000000004</v>
      </c>
      <c r="G7" s="1">
        <v>13.236789999999999</v>
      </c>
      <c r="H7" t="s">
        <v>14</v>
      </c>
      <c r="J7" s="15"/>
      <c r="K7" s="15"/>
      <c r="L7" s="15" t="s">
        <v>19</v>
      </c>
      <c r="M7" s="15"/>
    </row>
    <row r="8" spans="1:20" x14ac:dyDescent="0.35">
      <c r="A8" t="s">
        <v>4</v>
      </c>
      <c r="E8" s="1">
        <v>1.942547</v>
      </c>
      <c r="F8" s="1">
        <v>3.0740630000000002</v>
      </c>
      <c r="G8" s="1">
        <v>4.8646750000000001</v>
      </c>
      <c r="H8" t="s">
        <v>14</v>
      </c>
      <c r="J8" s="15"/>
      <c r="K8" s="15"/>
      <c r="L8" s="15" t="s">
        <v>21</v>
      </c>
      <c r="M8" s="15" t="s">
        <v>20</v>
      </c>
      <c r="P8" s="15" t="s">
        <v>25</v>
      </c>
      <c r="Q8" s="15"/>
      <c r="R8" s="15"/>
      <c r="S8" s="15"/>
      <c r="T8" s="15"/>
    </row>
    <row r="9" spans="1:20" x14ac:dyDescent="0.35">
      <c r="A9" t="s">
        <v>5</v>
      </c>
      <c r="E9" s="1">
        <v>7.9832079999999999E-4</v>
      </c>
      <c r="F9" s="1">
        <v>2.1152440000000002E-2</v>
      </c>
      <c r="G9" s="1">
        <v>0.1199117</v>
      </c>
      <c r="H9" t="s">
        <v>14</v>
      </c>
      <c r="J9" s="15" t="s">
        <v>22</v>
      </c>
      <c r="K9" s="15" t="s">
        <v>23</v>
      </c>
      <c r="L9" s="15">
        <v>205</v>
      </c>
      <c r="M9" s="15">
        <v>149</v>
      </c>
      <c r="P9" s="15"/>
      <c r="Q9" s="15"/>
      <c r="R9" s="15"/>
      <c r="S9" s="15"/>
      <c r="T9" s="15"/>
    </row>
    <row r="10" spans="1:20" x14ac:dyDescent="0.35">
      <c r="A10" t="s">
        <v>6</v>
      </c>
      <c r="E10" s="1">
        <v>1.1580710000000001E-3</v>
      </c>
      <c r="F10" s="1">
        <v>5.1693930000000004E-3</v>
      </c>
      <c r="G10" s="1">
        <v>1.7668E-2</v>
      </c>
      <c r="H10" t="s">
        <v>14</v>
      </c>
      <c r="J10" s="15"/>
      <c r="K10" s="15" t="s">
        <v>24</v>
      </c>
      <c r="L10" s="15">
        <v>9</v>
      </c>
      <c r="M10" s="15">
        <v>37</v>
      </c>
      <c r="P10" s="15"/>
      <c r="Q10" s="15" t="s">
        <v>26</v>
      </c>
      <c r="R10" s="15"/>
      <c r="S10" s="15"/>
      <c r="T10" s="15"/>
    </row>
    <row r="11" spans="1:20" x14ac:dyDescent="0.35">
      <c r="A11" t="s">
        <v>7</v>
      </c>
      <c r="E11" s="1">
        <v>178.93100000000001</v>
      </c>
      <c r="F11" s="1">
        <v>538.0761</v>
      </c>
      <c r="G11" s="1">
        <v>2054.9360000000001</v>
      </c>
      <c r="H11" t="s">
        <v>14</v>
      </c>
      <c r="P11" s="15"/>
      <c r="Q11" s="15"/>
      <c r="R11" s="15"/>
      <c r="S11" s="15"/>
      <c r="T11" s="15"/>
    </row>
    <row r="12" spans="1:20" x14ac:dyDescent="0.35">
      <c r="A12" t="s">
        <v>8</v>
      </c>
      <c r="E12" s="1">
        <v>1.0447270000000001E-3</v>
      </c>
      <c r="F12" s="1">
        <v>5.9939779999999996E-3</v>
      </c>
      <c r="G12" s="1">
        <v>2.4897200000000001E-2</v>
      </c>
      <c r="H12" t="s">
        <v>14</v>
      </c>
      <c r="P12" s="15" t="s">
        <v>27</v>
      </c>
      <c r="Q12" s="15"/>
      <c r="R12" s="15"/>
      <c r="S12" s="15"/>
      <c r="T12" s="15"/>
    </row>
    <row r="13" spans="1:20" x14ac:dyDescent="0.35">
      <c r="A13" t="s">
        <v>9</v>
      </c>
      <c r="E13" s="1">
        <v>2.4818389999999999</v>
      </c>
      <c r="F13" s="1">
        <v>6.6925840000000001</v>
      </c>
      <c r="G13" s="1">
        <v>20.42991</v>
      </c>
      <c r="H13" t="s">
        <v>14</v>
      </c>
      <c r="P13" s="15" t="s">
        <v>28</v>
      </c>
      <c r="Q13" s="15"/>
      <c r="R13" s="15"/>
      <c r="S13" s="15"/>
      <c r="T13" s="15"/>
    </row>
    <row r="14" spans="1:20" x14ac:dyDescent="0.35">
      <c r="A14" t="s">
        <v>10</v>
      </c>
      <c r="E14" s="1">
        <v>95.011700000000005</v>
      </c>
      <c r="F14" s="1">
        <v>280.90039999999999</v>
      </c>
      <c r="G14" s="1">
        <v>1255.1369999999999</v>
      </c>
      <c r="H14" t="s">
        <v>14</v>
      </c>
      <c r="P14" s="15" t="s">
        <v>29</v>
      </c>
      <c r="Q14" s="15"/>
      <c r="R14" s="15"/>
      <c r="S14" s="15"/>
      <c r="T14" s="15"/>
    </row>
    <row r="15" spans="1:20" x14ac:dyDescent="0.35">
      <c r="A15" t="s">
        <v>11</v>
      </c>
      <c r="E15" s="1">
        <v>4.009856E-3</v>
      </c>
      <c r="F15" s="1">
        <v>1.4596110000000001E-2</v>
      </c>
      <c r="G15" s="1">
        <v>4.3893019999999998E-2</v>
      </c>
      <c r="H15" t="s">
        <v>14</v>
      </c>
      <c r="P15" s="15" t="s">
        <v>30</v>
      </c>
      <c r="Q15" s="15"/>
      <c r="R15" s="15"/>
      <c r="S15" s="15"/>
      <c r="T15" s="15"/>
    </row>
    <row r="16" spans="1:20" x14ac:dyDescent="0.35">
      <c r="A16" t="s">
        <v>12</v>
      </c>
      <c r="E16" s="1">
        <v>27.467400000000001</v>
      </c>
      <c r="F16" s="1">
        <v>50.754489999999997</v>
      </c>
      <c r="G16" s="1">
        <v>98.592969999999994</v>
      </c>
      <c r="H16" t="s">
        <v>14</v>
      </c>
      <c r="P16" s="15" t="s">
        <v>31</v>
      </c>
      <c r="Q16" s="15"/>
      <c r="R16" s="15"/>
      <c r="S16" s="15"/>
      <c r="T16" s="15"/>
    </row>
    <row r="17" spans="1:22" x14ac:dyDescent="0.35">
      <c r="A17" t="s">
        <v>13</v>
      </c>
      <c r="E17" s="1">
        <v>9.5847199999999994E-2</v>
      </c>
      <c r="F17" s="1">
        <v>0.16762930000000001</v>
      </c>
      <c r="G17" s="1">
        <v>0.28055089999999999</v>
      </c>
      <c r="H17" t="s">
        <v>14</v>
      </c>
      <c r="P17" s="15" t="s">
        <v>32</v>
      </c>
      <c r="Q17" s="15"/>
      <c r="R17" s="15"/>
      <c r="S17" s="15"/>
      <c r="T17" s="15"/>
    </row>
    <row r="18" spans="1:22" x14ac:dyDescent="0.35">
      <c r="P18" s="15" t="s">
        <v>33</v>
      </c>
      <c r="Q18" s="15"/>
      <c r="R18" s="15"/>
      <c r="S18" s="15"/>
      <c r="T18" s="15"/>
    </row>
    <row r="19" spans="1:22" x14ac:dyDescent="0.35">
      <c r="P19" s="15">
        <v>5.6330929999999997</v>
      </c>
    </row>
    <row r="21" spans="1:22" x14ac:dyDescent="0.35">
      <c r="A21" t="s">
        <v>122</v>
      </c>
    </row>
    <row r="22" spans="1:22" x14ac:dyDescent="0.35">
      <c r="E22" t="s">
        <v>15</v>
      </c>
      <c r="F22" t="s">
        <v>16</v>
      </c>
      <c r="G22" t="s">
        <v>17</v>
      </c>
      <c r="H22" t="s">
        <v>18</v>
      </c>
      <c r="J22" s="18"/>
      <c r="K22" s="18"/>
      <c r="L22" s="18" t="s">
        <v>19</v>
      </c>
      <c r="M22" s="18"/>
      <c r="N22" s="18" t="s">
        <v>127</v>
      </c>
      <c r="O22" s="18"/>
      <c r="P22" s="18"/>
      <c r="Q22" s="18"/>
    </row>
    <row r="23" spans="1:22" x14ac:dyDescent="0.35">
      <c r="A23" s="18" t="s">
        <v>34</v>
      </c>
      <c r="E23" s="1">
        <v>1.4119900000000001</v>
      </c>
      <c r="F23" s="19">
        <v>2.2501570000000002</v>
      </c>
      <c r="G23" s="1">
        <v>3.5894539999999999</v>
      </c>
      <c r="H23" t="s">
        <v>14</v>
      </c>
      <c r="J23" s="18"/>
      <c r="K23" s="18"/>
      <c r="L23" s="18" t="s">
        <v>21</v>
      </c>
      <c r="M23" s="18" t="s">
        <v>20</v>
      </c>
      <c r="N23" s="18"/>
      <c r="O23" s="18"/>
      <c r="P23" s="18"/>
      <c r="Q23" s="18"/>
    </row>
    <row r="24" spans="1:22" x14ac:dyDescent="0.35">
      <c r="A24" s="20" t="s">
        <v>35</v>
      </c>
      <c r="E24" s="1">
        <v>0.33722669999999999</v>
      </c>
      <c r="F24" s="21">
        <v>0.55266680000000001</v>
      </c>
      <c r="G24" s="1">
        <v>0.88780780000000004</v>
      </c>
      <c r="H24" t="s">
        <v>14</v>
      </c>
      <c r="J24" s="18" t="s">
        <v>126</v>
      </c>
      <c r="K24" s="18" t="s">
        <v>23</v>
      </c>
      <c r="L24" s="18">
        <v>167</v>
      </c>
      <c r="M24" s="18">
        <v>122</v>
      </c>
      <c r="N24" s="18"/>
      <c r="O24" s="18" t="s">
        <v>26</v>
      </c>
      <c r="P24" s="18"/>
      <c r="Q24" s="18"/>
    </row>
    <row r="25" spans="1:22" x14ac:dyDescent="0.35">
      <c r="A25" s="15" t="s">
        <v>3</v>
      </c>
      <c r="E25" s="1">
        <v>2.8691049999999998</v>
      </c>
      <c r="F25" s="16">
        <v>5.983466</v>
      </c>
      <c r="G25" s="1">
        <v>14.168200000000001</v>
      </c>
      <c r="H25" t="s">
        <v>14</v>
      </c>
      <c r="J25" s="18"/>
      <c r="K25" s="18" t="s">
        <v>24</v>
      </c>
      <c r="L25" s="18">
        <v>47</v>
      </c>
      <c r="M25" s="18">
        <v>64</v>
      </c>
      <c r="N25" s="18"/>
      <c r="O25" s="18"/>
      <c r="P25" s="18"/>
      <c r="Q25" s="18"/>
      <c r="V25" t="s">
        <v>154</v>
      </c>
    </row>
    <row r="26" spans="1:22" x14ac:dyDescent="0.35">
      <c r="A26" s="11" t="s">
        <v>36</v>
      </c>
      <c r="E26" s="1">
        <v>1.469614</v>
      </c>
      <c r="F26" s="17">
        <v>2.2591760000000001</v>
      </c>
      <c r="G26" s="1">
        <v>3.4694639999999999</v>
      </c>
      <c r="H26" t="s">
        <v>14</v>
      </c>
      <c r="N26" s="18" t="s">
        <v>128</v>
      </c>
      <c r="O26" s="18"/>
      <c r="P26" s="18"/>
      <c r="Q26" s="18"/>
    </row>
    <row r="27" spans="1:22" x14ac:dyDescent="0.35">
      <c r="A27" t="s">
        <v>4</v>
      </c>
      <c r="E27" s="1">
        <v>1.7541770000000001</v>
      </c>
      <c r="F27" s="1">
        <v>2.8320479999999999</v>
      </c>
      <c r="G27" s="1">
        <v>4.6599279999999998</v>
      </c>
      <c r="H27" t="s">
        <v>14</v>
      </c>
      <c r="N27" s="18" t="s">
        <v>129</v>
      </c>
      <c r="O27" s="18"/>
      <c r="P27" s="18"/>
      <c r="Q27" s="18"/>
    </row>
    <row r="28" spans="1:22" x14ac:dyDescent="0.35">
      <c r="A28" t="s">
        <v>37</v>
      </c>
      <c r="E28" s="1">
        <v>3.1995170000000002</v>
      </c>
      <c r="F28" s="1">
        <v>7.2282719999999996</v>
      </c>
      <c r="G28" s="1">
        <v>18.915849999999999</v>
      </c>
      <c r="H28" t="s">
        <v>14</v>
      </c>
      <c r="N28" s="18" t="s">
        <v>29</v>
      </c>
      <c r="O28" s="18"/>
      <c r="P28" s="18"/>
      <c r="Q28" s="18"/>
    </row>
    <row r="29" spans="1:22" x14ac:dyDescent="0.35">
      <c r="A29" t="s">
        <v>38</v>
      </c>
      <c r="E29" s="1">
        <v>1.834918</v>
      </c>
      <c r="F29" s="1">
        <v>8.8109920000000006</v>
      </c>
      <c r="G29" s="1">
        <v>69.755759999999995</v>
      </c>
      <c r="H29" t="s">
        <v>14</v>
      </c>
      <c r="N29" s="18" t="s">
        <v>30</v>
      </c>
      <c r="O29" s="18"/>
      <c r="P29" s="18"/>
      <c r="Q29" s="18"/>
    </row>
    <row r="30" spans="1:22" x14ac:dyDescent="0.35">
      <c r="A30" t="s">
        <v>6</v>
      </c>
      <c r="E30" s="1">
        <v>3.523097E-4</v>
      </c>
      <c r="F30" s="1">
        <v>2.733971E-3</v>
      </c>
      <c r="G30" s="1">
        <v>1.293265E-2</v>
      </c>
      <c r="H30" t="s">
        <v>14</v>
      </c>
      <c r="N30" s="18" t="s">
        <v>130</v>
      </c>
      <c r="O30" s="18"/>
      <c r="P30" s="18"/>
      <c r="Q30" s="18"/>
    </row>
    <row r="31" spans="1:22" x14ac:dyDescent="0.35">
      <c r="A31" t="s">
        <v>7</v>
      </c>
      <c r="E31" s="1">
        <v>178.93100000000001</v>
      </c>
      <c r="F31" s="1">
        <v>538.0761</v>
      </c>
      <c r="G31" s="1">
        <v>2054.9360000000001</v>
      </c>
      <c r="H31" t="s">
        <v>14</v>
      </c>
      <c r="N31" s="18" t="s">
        <v>32</v>
      </c>
      <c r="O31" s="18"/>
      <c r="P31" s="18"/>
      <c r="Q31" s="18"/>
    </row>
    <row r="32" spans="1:22" x14ac:dyDescent="0.35">
      <c r="A32" t="s">
        <v>8</v>
      </c>
      <c r="E32" s="1">
        <v>1.0447270000000001E-3</v>
      </c>
      <c r="F32" s="1">
        <v>5.9939779999999996E-3</v>
      </c>
      <c r="G32" s="1">
        <v>2.4897200000000001E-2</v>
      </c>
      <c r="H32" t="s">
        <v>14</v>
      </c>
      <c r="N32" s="18" t="s">
        <v>33</v>
      </c>
      <c r="O32" s="18"/>
      <c r="P32" s="18"/>
      <c r="Q32" s="18"/>
    </row>
    <row r="33" spans="1:18" x14ac:dyDescent="0.35">
      <c r="A33" t="s">
        <v>9</v>
      </c>
      <c r="E33" s="1">
        <v>2.4818389999999999</v>
      </c>
      <c r="F33" s="1">
        <v>6.6925840000000001</v>
      </c>
      <c r="G33" s="1">
        <v>20.42991</v>
      </c>
      <c r="H33" t="s">
        <v>14</v>
      </c>
      <c r="N33" s="18">
        <v>1.8610530000000001</v>
      </c>
      <c r="O33" s="18"/>
      <c r="P33" s="18"/>
      <c r="Q33" s="18"/>
    </row>
    <row r="34" spans="1:18" x14ac:dyDescent="0.35">
      <c r="A34" t="s">
        <v>10</v>
      </c>
      <c r="E34" s="1">
        <v>95.011700000000005</v>
      </c>
      <c r="F34" s="1">
        <v>280.90039999999999</v>
      </c>
      <c r="G34" s="1">
        <v>1255.1369999999999</v>
      </c>
      <c r="H34" t="s">
        <v>14</v>
      </c>
    </row>
    <row r="35" spans="1:18" x14ac:dyDescent="0.35">
      <c r="A35" t="s">
        <v>39</v>
      </c>
      <c r="E35" s="1">
        <v>2.136139</v>
      </c>
      <c r="F35" s="1">
        <v>3.4349419999999999</v>
      </c>
      <c r="G35" s="1">
        <v>5.4249029999999996</v>
      </c>
      <c r="H35" t="s">
        <v>14</v>
      </c>
      <c r="J35" s="20"/>
      <c r="K35" s="20"/>
      <c r="L35" s="20" t="s">
        <v>19</v>
      </c>
      <c r="M35" s="20"/>
      <c r="N35" s="20" t="s">
        <v>26</v>
      </c>
      <c r="O35" s="20"/>
      <c r="P35" s="20"/>
      <c r="Q35" s="20"/>
    </row>
    <row r="36" spans="1:18" x14ac:dyDescent="0.35">
      <c r="A36" t="s">
        <v>40</v>
      </c>
      <c r="E36" s="1">
        <v>0.29611720000000002</v>
      </c>
      <c r="F36" s="1">
        <v>0.47806910000000002</v>
      </c>
      <c r="G36" s="1">
        <v>0.75653990000000004</v>
      </c>
      <c r="H36" t="s">
        <v>14</v>
      </c>
      <c r="J36" s="20"/>
      <c r="K36" s="20"/>
      <c r="L36" s="20" t="s">
        <v>21</v>
      </c>
      <c r="M36" s="20" t="s">
        <v>20</v>
      </c>
      <c r="N36" s="20"/>
      <c r="O36" s="20"/>
      <c r="P36" s="20"/>
      <c r="Q36" s="20"/>
    </row>
    <row r="37" spans="1:18" x14ac:dyDescent="0.35">
      <c r="A37" t="s">
        <v>41</v>
      </c>
      <c r="E37" s="1">
        <v>1.576173</v>
      </c>
      <c r="F37" s="1">
        <v>3.1080640000000002</v>
      </c>
      <c r="G37" s="1">
        <v>6.4882960000000001</v>
      </c>
      <c r="H37" t="s">
        <v>14</v>
      </c>
      <c r="J37" s="20" t="s">
        <v>77</v>
      </c>
      <c r="K37" s="20" t="s">
        <v>23</v>
      </c>
      <c r="L37" s="20">
        <v>45</v>
      </c>
      <c r="M37" s="20">
        <v>62</v>
      </c>
      <c r="N37" s="20" t="s">
        <v>131</v>
      </c>
      <c r="O37" s="20"/>
      <c r="P37" s="20"/>
      <c r="Q37" s="20"/>
    </row>
    <row r="38" spans="1:18" x14ac:dyDescent="0.35">
      <c r="A38" t="s">
        <v>42</v>
      </c>
      <c r="E38" s="1">
        <v>0.2006888</v>
      </c>
      <c r="F38" s="1">
        <v>0.37719239999999998</v>
      </c>
      <c r="G38" s="1">
        <v>0.72760279999999999</v>
      </c>
      <c r="H38" t="s">
        <v>14</v>
      </c>
      <c r="J38" s="20"/>
      <c r="K38" s="20" t="s">
        <v>24</v>
      </c>
      <c r="L38" s="20">
        <v>169</v>
      </c>
      <c r="M38" s="20">
        <v>124</v>
      </c>
      <c r="N38" s="20" t="s">
        <v>132</v>
      </c>
      <c r="O38" s="20"/>
      <c r="P38" s="20"/>
      <c r="Q38" s="20"/>
    </row>
    <row r="39" spans="1:18" x14ac:dyDescent="0.35">
      <c r="A39" t="s">
        <v>43</v>
      </c>
      <c r="E39" s="1">
        <v>2.3625819999999998E-3</v>
      </c>
      <c r="F39" s="1">
        <v>6.4764349999999998E-2</v>
      </c>
      <c r="G39" s="1">
        <v>0.43561349999999999</v>
      </c>
      <c r="H39" t="s">
        <v>14</v>
      </c>
      <c r="J39" s="20"/>
      <c r="K39" s="20"/>
      <c r="L39" s="20"/>
      <c r="M39" s="20"/>
      <c r="N39" s="20" t="s">
        <v>29</v>
      </c>
      <c r="O39" s="20"/>
      <c r="P39" s="20"/>
      <c r="Q39" s="20"/>
    </row>
    <row r="40" spans="1:18" x14ac:dyDescent="0.35">
      <c r="A40" t="s">
        <v>44</v>
      </c>
      <c r="E40" s="1">
        <v>6.1888869999999997E-3</v>
      </c>
      <c r="F40" s="1">
        <v>2.4674129999999999E-2</v>
      </c>
      <c r="G40" s="1">
        <v>7.3094660000000006E-2</v>
      </c>
      <c r="H40" t="s">
        <v>14</v>
      </c>
      <c r="J40" s="20"/>
      <c r="K40" s="20"/>
      <c r="L40" s="20"/>
      <c r="M40" s="20"/>
      <c r="N40" s="20" t="s">
        <v>30</v>
      </c>
      <c r="O40" s="20"/>
      <c r="P40" s="20"/>
      <c r="Q40" s="20"/>
    </row>
    <row r="41" spans="1:18" x14ac:dyDescent="0.35">
      <c r="A41" t="s">
        <v>12</v>
      </c>
      <c r="E41" s="1">
        <v>27.467400000000001</v>
      </c>
      <c r="F41" s="1">
        <v>50.754489999999997</v>
      </c>
      <c r="G41" s="1">
        <v>98.592969999999994</v>
      </c>
      <c r="H41" t="s">
        <v>14</v>
      </c>
      <c r="J41" s="20"/>
      <c r="K41" s="20"/>
      <c r="L41" s="20"/>
      <c r="M41" s="20"/>
      <c r="N41" s="20" t="s">
        <v>133</v>
      </c>
      <c r="O41" s="20"/>
      <c r="P41" s="20"/>
      <c r="Q41" s="20"/>
    </row>
    <row r="42" spans="1:18" x14ac:dyDescent="0.35">
      <c r="A42" s="22" t="s">
        <v>45</v>
      </c>
      <c r="E42" s="1">
        <v>0.32693299999999997</v>
      </c>
      <c r="F42" s="23">
        <v>0.51788610000000002</v>
      </c>
      <c r="G42" s="1">
        <v>0.82036989999999999</v>
      </c>
      <c r="H42" t="s">
        <v>14</v>
      </c>
      <c r="J42" s="20"/>
      <c r="K42" s="20"/>
      <c r="L42" s="20"/>
      <c r="M42" s="20"/>
      <c r="N42" s="20" t="s">
        <v>32</v>
      </c>
      <c r="O42" s="20"/>
      <c r="P42" s="20"/>
      <c r="Q42" s="20"/>
    </row>
    <row r="43" spans="1:18" x14ac:dyDescent="0.35">
      <c r="A43" t="s">
        <v>46</v>
      </c>
      <c r="E43" s="1">
        <v>0.33154230000000001</v>
      </c>
      <c r="F43" s="1">
        <v>0.53152770000000005</v>
      </c>
      <c r="G43" s="1">
        <v>0.85214380000000001</v>
      </c>
      <c r="H43" t="s">
        <v>14</v>
      </c>
      <c r="J43" s="20"/>
      <c r="K43" s="20"/>
      <c r="L43" s="20"/>
      <c r="M43" s="20"/>
      <c r="N43" s="20" t="s">
        <v>33</v>
      </c>
      <c r="O43" s="20"/>
      <c r="P43" s="20"/>
      <c r="Q43" s="20"/>
    </row>
    <row r="44" spans="1:18" x14ac:dyDescent="0.35">
      <c r="A44" t="s">
        <v>47</v>
      </c>
      <c r="E44" s="1">
        <v>1.315215</v>
      </c>
      <c r="F44" s="1">
        <v>2.0667970000000002</v>
      </c>
      <c r="G44" s="1">
        <v>3.2478720000000001</v>
      </c>
      <c r="H44" t="s">
        <v>14</v>
      </c>
      <c r="J44" s="20"/>
      <c r="K44" s="20"/>
      <c r="L44" s="20"/>
      <c r="M44" s="20"/>
      <c r="N44" s="20">
        <v>0.533389</v>
      </c>
      <c r="O44" s="20"/>
      <c r="P44" s="20"/>
      <c r="Q44" s="20"/>
    </row>
    <row r="45" spans="1:18" x14ac:dyDescent="0.35">
      <c r="A45" t="s">
        <v>13</v>
      </c>
      <c r="E45" s="1">
        <v>0.13492989999999999</v>
      </c>
      <c r="F45" s="1">
        <v>0.23574609999999999</v>
      </c>
      <c r="G45" s="1">
        <v>0.41147790000000001</v>
      </c>
      <c r="H45" t="s">
        <v>14</v>
      </c>
      <c r="J45" s="20"/>
      <c r="K45" s="20"/>
      <c r="L45" s="20"/>
      <c r="M45" s="20"/>
      <c r="N45" s="20"/>
      <c r="O45" s="20"/>
      <c r="P45" s="20"/>
      <c r="Q45" s="20"/>
    </row>
    <row r="47" spans="1:18" x14ac:dyDescent="0.35">
      <c r="J47" s="22"/>
      <c r="K47" s="22"/>
      <c r="L47" s="22" t="s">
        <v>19</v>
      </c>
      <c r="M47" s="22"/>
      <c r="N47" s="22" t="s">
        <v>137</v>
      </c>
      <c r="O47" s="22"/>
      <c r="P47" s="22"/>
      <c r="Q47" s="22"/>
      <c r="R47" s="22"/>
    </row>
    <row r="48" spans="1:18" x14ac:dyDescent="0.35">
      <c r="B48" s="24" t="s">
        <v>141</v>
      </c>
      <c r="C48" s="24"/>
      <c r="D48" s="24"/>
      <c r="E48" s="24"/>
      <c r="F48" s="24"/>
      <c r="G48" s="24"/>
      <c r="J48" s="22"/>
      <c r="K48" s="22"/>
      <c r="L48" s="22" t="s">
        <v>21</v>
      </c>
      <c r="M48" s="22" t="s">
        <v>20</v>
      </c>
      <c r="N48" s="22"/>
      <c r="O48" s="22"/>
      <c r="P48" s="22"/>
      <c r="Q48" s="22"/>
      <c r="R48" s="22"/>
    </row>
    <row r="49" spans="1:21" x14ac:dyDescent="0.35">
      <c r="B49" s="24" t="s">
        <v>142</v>
      </c>
      <c r="C49" s="24"/>
      <c r="D49" s="24"/>
      <c r="E49" s="24"/>
      <c r="F49" s="24"/>
      <c r="G49" s="24"/>
      <c r="J49" s="22" t="s">
        <v>134</v>
      </c>
      <c r="K49" s="22" t="s">
        <v>135</v>
      </c>
      <c r="L49" s="22">
        <v>112</v>
      </c>
      <c r="M49" s="22">
        <v>56</v>
      </c>
      <c r="N49" s="22"/>
      <c r="O49" s="22" t="s">
        <v>26</v>
      </c>
      <c r="P49" s="22"/>
      <c r="Q49" s="22"/>
      <c r="R49" s="22"/>
    </row>
    <row r="50" spans="1:21" x14ac:dyDescent="0.35">
      <c r="B50" s="24"/>
      <c r="C50" s="24"/>
      <c r="D50" s="24"/>
      <c r="E50" s="24"/>
      <c r="F50" s="24"/>
      <c r="G50" s="24"/>
      <c r="J50" s="22"/>
      <c r="K50" s="22" t="s">
        <v>136</v>
      </c>
      <c r="L50" s="22">
        <v>102</v>
      </c>
      <c r="M50" s="22">
        <v>130</v>
      </c>
      <c r="N50" s="22"/>
      <c r="O50" s="22"/>
      <c r="P50" s="22"/>
      <c r="Q50" s="22"/>
      <c r="R50" s="22"/>
    </row>
    <row r="51" spans="1:21" x14ac:dyDescent="0.35">
      <c r="B51" s="24" t="s">
        <v>102</v>
      </c>
      <c r="C51" s="24"/>
      <c r="D51" s="24"/>
      <c r="E51" s="24"/>
      <c r="F51" s="24"/>
      <c r="G51" s="24"/>
      <c r="J51" s="22"/>
      <c r="K51" s="22"/>
      <c r="L51" s="22"/>
      <c r="M51" s="22"/>
      <c r="N51" s="22" t="s">
        <v>138</v>
      </c>
      <c r="O51" s="22"/>
      <c r="P51" s="22"/>
      <c r="Q51" s="22"/>
      <c r="R51" s="22"/>
    </row>
    <row r="52" spans="1:21" x14ac:dyDescent="0.35">
      <c r="B52" s="24" t="s">
        <v>103</v>
      </c>
      <c r="C52" s="24"/>
      <c r="D52" s="24"/>
      <c r="E52" s="24"/>
      <c r="F52" s="24"/>
      <c r="G52" s="24"/>
      <c r="J52" s="22"/>
      <c r="K52" s="22"/>
      <c r="L52" s="22"/>
      <c r="M52" s="22"/>
      <c r="N52" s="22" t="s">
        <v>139</v>
      </c>
      <c r="O52" s="22"/>
      <c r="P52" s="22"/>
      <c r="Q52" s="22"/>
      <c r="R52" s="22"/>
    </row>
    <row r="53" spans="1:21" x14ac:dyDescent="0.35">
      <c r="B53" s="24" t="s">
        <v>143</v>
      </c>
      <c r="C53" s="24"/>
      <c r="D53" s="24"/>
      <c r="E53" s="24"/>
      <c r="F53" s="24"/>
      <c r="G53" s="24"/>
      <c r="J53" s="22"/>
      <c r="K53" s="22"/>
      <c r="L53" s="22"/>
      <c r="M53" s="22"/>
      <c r="N53" s="22" t="s">
        <v>29</v>
      </c>
      <c r="O53" s="22"/>
      <c r="P53" s="22"/>
      <c r="Q53" s="22"/>
      <c r="R53" s="22"/>
    </row>
    <row r="54" spans="1:21" x14ac:dyDescent="0.35">
      <c r="B54" s="24"/>
      <c r="C54" s="24"/>
      <c r="D54" s="24"/>
      <c r="E54" s="24"/>
      <c r="F54" s="24"/>
      <c r="G54" s="24"/>
      <c r="J54" s="22"/>
      <c r="K54" s="22"/>
      <c r="L54" s="22"/>
      <c r="M54" s="22"/>
      <c r="N54" s="22" t="s">
        <v>30</v>
      </c>
      <c r="O54" s="22"/>
      <c r="P54" s="22"/>
      <c r="Q54" s="22"/>
      <c r="R54" s="22"/>
    </row>
    <row r="55" spans="1:21" x14ac:dyDescent="0.35">
      <c r="B55" s="24" t="s">
        <v>105</v>
      </c>
      <c r="C55" s="24"/>
      <c r="D55" s="24"/>
      <c r="E55" s="24"/>
      <c r="F55" s="24"/>
      <c r="G55" s="24"/>
      <c r="J55" s="22"/>
      <c r="K55" s="22"/>
      <c r="L55" s="22"/>
      <c r="M55" s="22"/>
      <c r="N55" s="22" t="s">
        <v>140</v>
      </c>
      <c r="O55" s="22"/>
      <c r="P55" s="22"/>
      <c r="Q55" s="22"/>
      <c r="R55" s="22"/>
    </row>
    <row r="56" spans="1:21" x14ac:dyDescent="0.35">
      <c r="B56" s="24"/>
      <c r="C56" s="24" t="s">
        <v>106</v>
      </c>
      <c r="D56" s="24" t="s">
        <v>107</v>
      </c>
      <c r="E56" s="24" t="s">
        <v>108</v>
      </c>
      <c r="F56" s="24" t="s">
        <v>109</v>
      </c>
      <c r="G56" s="24"/>
      <c r="J56" s="22"/>
      <c r="K56" s="22"/>
      <c r="L56" s="22"/>
      <c r="M56" s="22"/>
      <c r="N56" s="22" t="s">
        <v>32</v>
      </c>
      <c r="O56" s="22"/>
      <c r="P56" s="22"/>
      <c r="Q56" s="22"/>
      <c r="R56" s="22"/>
    </row>
    <row r="57" spans="1:21" x14ac:dyDescent="0.35">
      <c r="A57" t="s">
        <v>149</v>
      </c>
      <c r="B57" s="24" t="s">
        <v>112</v>
      </c>
      <c r="C57" s="24">
        <v>-1.3026</v>
      </c>
      <c r="D57" s="24">
        <v>0.4844</v>
      </c>
      <c r="E57" s="24">
        <v>-2.6890000000000001</v>
      </c>
      <c r="F57" s="24">
        <v>7.1700000000000002E-3</v>
      </c>
      <c r="G57" s="24" t="s">
        <v>111</v>
      </c>
      <c r="J57" s="22"/>
      <c r="K57" s="22"/>
      <c r="L57" s="22"/>
      <c r="M57" s="22"/>
      <c r="N57" s="22" t="s">
        <v>33</v>
      </c>
      <c r="O57" s="22"/>
      <c r="P57" s="22"/>
      <c r="Q57" s="22"/>
      <c r="R57" s="22"/>
    </row>
    <row r="58" spans="1:21" x14ac:dyDescent="0.35">
      <c r="A58" s="25">
        <f>EXP(C58)</f>
        <v>2.0173807265815582</v>
      </c>
      <c r="B58" s="24" t="s">
        <v>113</v>
      </c>
      <c r="C58" s="11">
        <v>0.70179999999999998</v>
      </c>
      <c r="D58" s="24">
        <v>0.22789999999999999</v>
      </c>
      <c r="E58" s="24">
        <v>3.08</v>
      </c>
      <c r="F58" s="24">
        <v>2.0699999999999998E-3</v>
      </c>
      <c r="G58" s="24" t="s">
        <v>111</v>
      </c>
      <c r="J58" s="22"/>
      <c r="K58" s="22"/>
      <c r="L58" s="22"/>
      <c r="M58" s="22"/>
      <c r="N58" s="22">
        <v>0.39325120000000002</v>
      </c>
      <c r="O58" s="22"/>
      <c r="P58" s="22"/>
      <c r="Q58" s="22"/>
      <c r="R58" s="22"/>
    </row>
    <row r="59" spans="1:21" x14ac:dyDescent="0.35">
      <c r="A59" s="26">
        <f t="shared" ref="A59:A62" si="0">EXP(C59)</f>
        <v>1.8153894178638406</v>
      </c>
      <c r="B59" s="24" t="s">
        <v>144</v>
      </c>
      <c r="C59" s="18">
        <v>0.59630000000000005</v>
      </c>
      <c r="D59" s="24">
        <v>0.2492</v>
      </c>
      <c r="E59" s="24">
        <v>2.3929999999999998</v>
      </c>
      <c r="F59" s="24">
        <v>1.67E-2</v>
      </c>
      <c r="G59" s="24" t="s">
        <v>145</v>
      </c>
      <c r="U59" t="s">
        <v>155</v>
      </c>
    </row>
    <row r="60" spans="1:21" x14ac:dyDescent="0.35">
      <c r="A60" s="27">
        <f t="shared" si="0"/>
        <v>3.6106940085369899</v>
      </c>
      <c r="B60" s="24" t="s">
        <v>146</v>
      </c>
      <c r="C60" s="15">
        <v>1.2839</v>
      </c>
      <c r="D60" s="24">
        <v>0.41289999999999999</v>
      </c>
      <c r="E60" s="24">
        <v>3.109</v>
      </c>
      <c r="F60" s="24">
        <v>1.8799999999999999E-3</v>
      </c>
      <c r="G60" s="24" t="s">
        <v>111</v>
      </c>
    </row>
    <row r="61" spans="1:21" x14ac:dyDescent="0.35">
      <c r="A61" s="28">
        <f t="shared" si="0"/>
        <v>0.55917097159803719</v>
      </c>
      <c r="B61" s="24" t="s">
        <v>147</v>
      </c>
      <c r="C61" s="20">
        <v>-0.58130000000000004</v>
      </c>
      <c r="D61" s="24">
        <v>0.25019999999999998</v>
      </c>
      <c r="E61" s="24">
        <v>-2.323</v>
      </c>
      <c r="F61" s="24">
        <v>2.018E-2</v>
      </c>
      <c r="G61" s="24" t="s">
        <v>145</v>
      </c>
    </row>
    <row r="62" spans="1:21" x14ac:dyDescent="0.35">
      <c r="A62" s="33">
        <f t="shared" si="0"/>
        <v>0.55112149226809937</v>
      </c>
      <c r="B62" s="24" t="s">
        <v>148</v>
      </c>
      <c r="C62" s="22">
        <v>-0.5958</v>
      </c>
      <c r="D62" s="24">
        <v>0.22559999999999999</v>
      </c>
      <c r="E62" s="24">
        <v>-2.6419999999999999</v>
      </c>
      <c r="F62" s="24">
        <v>8.2500000000000004E-3</v>
      </c>
      <c r="G62" s="24" t="s">
        <v>111</v>
      </c>
    </row>
    <row r="65" spans="1:19" ht="15" thickBot="1" x14ac:dyDescent="0.4"/>
    <row r="66" spans="1:19" ht="15" thickBot="1" x14ac:dyDescent="0.4">
      <c r="A66" s="32" t="s">
        <v>153</v>
      </c>
      <c r="C66" t="s">
        <v>123</v>
      </c>
      <c r="D66" t="s">
        <v>124</v>
      </c>
      <c r="E66" t="s">
        <v>124</v>
      </c>
      <c r="G66" s="2" t="s">
        <v>117</v>
      </c>
      <c r="H66" s="3"/>
      <c r="I66" s="3"/>
      <c r="J66" s="3"/>
      <c r="K66" s="3"/>
      <c r="L66" s="4"/>
      <c r="N66" s="12" t="s">
        <v>118</v>
      </c>
      <c r="O66" s="12"/>
      <c r="P66" s="12"/>
      <c r="Q66" s="12"/>
      <c r="R66" s="12"/>
      <c r="S66" s="12"/>
    </row>
    <row r="67" spans="1:19" x14ac:dyDescent="0.35">
      <c r="C67" t="s">
        <v>53</v>
      </c>
      <c r="D67" t="s">
        <v>125</v>
      </c>
      <c r="E67" t="s">
        <v>125</v>
      </c>
      <c r="F67" t="s">
        <v>54</v>
      </c>
      <c r="G67" s="5"/>
      <c r="H67" s="6"/>
      <c r="I67" s="6" t="s">
        <v>19</v>
      </c>
      <c r="J67" s="6"/>
      <c r="K67" s="6"/>
      <c r="L67" s="7"/>
      <c r="N67" s="12"/>
      <c r="O67" s="12" t="s">
        <v>19</v>
      </c>
      <c r="P67" s="12"/>
      <c r="Q67" s="12"/>
      <c r="R67" s="12"/>
      <c r="S67" s="12"/>
    </row>
    <row r="68" spans="1:19" x14ac:dyDescent="0.35">
      <c r="A68" s="12" t="s">
        <v>48</v>
      </c>
      <c r="B68" s="12" t="s">
        <v>49</v>
      </c>
      <c r="C68" s="12">
        <v>0.19</v>
      </c>
      <c r="D68" s="12"/>
      <c r="E68" s="12">
        <v>0.19040000000000001</v>
      </c>
      <c r="G68" s="5"/>
      <c r="H68" s="6"/>
      <c r="I68" s="6" t="s">
        <v>21</v>
      </c>
      <c r="J68" s="6" t="s">
        <v>20</v>
      </c>
      <c r="K68" s="6"/>
      <c r="L68" s="7"/>
      <c r="N68" s="12"/>
      <c r="O68" s="12" t="s">
        <v>21</v>
      </c>
      <c r="P68" s="12" t="s">
        <v>20</v>
      </c>
      <c r="Q68" s="12" t="s">
        <v>98</v>
      </c>
      <c r="R68" s="12"/>
      <c r="S68" s="12"/>
    </row>
    <row r="69" spans="1:19" x14ac:dyDescent="0.35">
      <c r="A69" s="12"/>
      <c r="B69" s="12" t="s">
        <v>50</v>
      </c>
      <c r="C69" s="12">
        <v>0.16300000000000001</v>
      </c>
      <c r="D69" s="12" t="s">
        <v>121</v>
      </c>
      <c r="E69" s="12">
        <f>0.163-0.02713</f>
        <v>0.13586999999999999</v>
      </c>
      <c r="G69" s="5" t="s">
        <v>91</v>
      </c>
      <c r="H69" s="6" t="s">
        <v>92</v>
      </c>
      <c r="I69" s="6">
        <v>139</v>
      </c>
      <c r="J69" s="6">
        <v>71</v>
      </c>
      <c r="K69" s="6"/>
      <c r="L69" s="7"/>
      <c r="N69" s="12" t="s">
        <v>49</v>
      </c>
      <c r="O69" s="12">
        <v>15</v>
      </c>
      <c r="P69" s="12">
        <v>7</v>
      </c>
      <c r="Q69" s="13">
        <f>O69/SUM(O69:P69)</f>
        <v>0.68181818181818177</v>
      </c>
      <c r="R69" s="12"/>
      <c r="S69" s="12"/>
    </row>
    <row r="70" spans="1:19" x14ac:dyDescent="0.35">
      <c r="A70" s="12"/>
      <c r="B70" s="12" t="s">
        <v>51</v>
      </c>
      <c r="C70" s="12">
        <v>-6.1899999999999997E-2</v>
      </c>
      <c r="D70" s="12" t="s">
        <v>119</v>
      </c>
      <c r="E70" s="12">
        <f xml:space="preserve"> 0.1904-0.25235</f>
        <v>-6.1950000000000005E-2</v>
      </c>
      <c r="G70" s="5"/>
      <c r="H70" s="6" t="s">
        <v>93</v>
      </c>
      <c r="I70" s="6">
        <v>75</v>
      </c>
      <c r="J70" s="6">
        <v>115</v>
      </c>
      <c r="K70" s="6"/>
      <c r="L70" s="7"/>
      <c r="N70" s="12" t="s">
        <v>50</v>
      </c>
      <c r="O70" s="12">
        <v>97</v>
      </c>
      <c r="P70" s="12">
        <v>49</v>
      </c>
      <c r="Q70" s="13">
        <f t="shared" ref="Q70:Q72" si="1">O70/SUM(O70:P70)</f>
        <v>0.66438356164383561</v>
      </c>
      <c r="R70" s="12"/>
      <c r="S70" s="12"/>
    </row>
    <row r="71" spans="1:19" x14ac:dyDescent="0.35">
      <c r="A71" s="12"/>
      <c r="B71" s="12" t="s">
        <v>52</v>
      </c>
      <c r="C71" s="12">
        <v>-1.18</v>
      </c>
      <c r="D71" s="12" t="s">
        <v>120</v>
      </c>
      <c r="E71" s="12">
        <f xml:space="preserve"> 0.1904-1.36927</f>
        <v>-1.1788699999999999</v>
      </c>
      <c r="G71" s="5"/>
      <c r="H71" s="6"/>
      <c r="I71" s="6"/>
      <c r="J71" s="6"/>
      <c r="K71" s="6"/>
      <c r="L71" s="7"/>
      <c r="N71" s="12" t="s">
        <v>51</v>
      </c>
      <c r="O71" s="12">
        <v>69</v>
      </c>
      <c r="P71" s="12">
        <v>48</v>
      </c>
      <c r="Q71" s="13">
        <f t="shared" si="1"/>
        <v>0.58974358974358976</v>
      </c>
      <c r="R71" s="12"/>
      <c r="S71" s="12"/>
    </row>
    <row r="72" spans="1:19" x14ac:dyDescent="0.35">
      <c r="A72" s="11" t="s">
        <v>55</v>
      </c>
      <c r="C72" s="11">
        <v>0.81499999999999995</v>
      </c>
      <c r="D72" s="14"/>
      <c r="E72" s="11">
        <v>0.81542999999999999</v>
      </c>
      <c r="F72" s="11">
        <f>EXP(C72)</f>
        <v>2.2591756723497012</v>
      </c>
      <c r="G72" s="5"/>
      <c r="H72" s="6" t="s">
        <v>94</v>
      </c>
      <c r="I72" s="6"/>
      <c r="J72" s="6"/>
      <c r="K72" s="6"/>
      <c r="L72" s="7"/>
      <c r="N72" s="12" t="s">
        <v>52</v>
      </c>
      <c r="O72" s="12">
        <v>33</v>
      </c>
      <c r="P72" s="12">
        <v>82</v>
      </c>
      <c r="Q72" s="13">
        <f t="shared" si="1"/>
        <v>0.28695652173913044</v>
      </c>
      <c r="R72" s="12"/>
      <c r="S72" s="12"/>
    </row>
    <row r="73" spans="1:19" x14ac:dyDescent="0.35">
      <c r="A73" t="s">
        <v>56</v>
      </c>
      <c r="B73" t="s">
        <v>60</v>
      </c>
      <c r="C73">
        <v>-1.92</v>
      </c>
      <c r="G73" s="5"/>
      <c r="H73" s="6"/>
      <c r="I73" s="6"/>
      <c r="J73" s="6"/>
      <c r="K73" s="6"/>
      <c r="L73" s="7"/>
      <c r="N73" s="12"/>
      <c r="O73" s="12"/>
      <c r="P73" s="12"/>
      <c r="Q73" s="12"/>
      <c r="R73" s="12"/>
      <c r="S73" s="12"/>
    </row>
    <row r="74" spans="1:19" x14ac:dyDescent="0.35">
      <c r="B74" t="s">
        <v>57</v>
      </c>
      <c r="C74">
        <v>-2.29</v>
      </c>
      <c r="G74" s="5"/>
      <c r="H74" s="6"/>
      <c r="I74" s="6" t="s">
        <v>26</v>
      </c>
      <c r="J74" s="6"/>
      <c r="K74" s="6"/>
      <c r="L74" s="7"/>
      <c r="N74" s="14"/>
      <c r="O74" s="14"/>
      <c r="P74" s="14"/>
      <c r="Q74" s="14"/>
      <c r="R74" s="14"/>
      <c r="S74" s="14"/>
    </row>
    <row r="75" spans="1:19" x14ac:dyDescent="0.35">
      <c r="B75" t="s">
        <v>58</v>
      </c>
      <c r="C75">
        <v>4.3</v>
      </c>
      <c r="G75" s="5"/>
      <c r="H75" s="6"/>
      <c r="I75" s="6"/>
      <c r="J75" s="6"/>
      <c r="K75" s="6"/>
      <c r="L75" s="7"/>
      <c r="N75" s="12" t="s">
        <v>99</v>
      </c>
      <c r="O75" s="12"/>
      <c r="P75" s="12"/>
      <c r="Q75" s="12"/>
      <c r="R75" s="12"/>
      <c r="S75" s="12"/>
    </row>
    <row r="76" spans="1:19" x14ac:dyDescent="0.35">
      <c r="B76" t="s">
        <v>59</v>
      </c>
      <c r="C76">
        <v>2.6</v>
      </c>
      <c r="G76" s="5"/>
      <c r="H76" s="6" t="s">
        <v>95</v>
      </c>
      <c r="I76" s="6"/>
      <c r="J76" s="6"/>
      <c r="K76" s="6"/>
      <c r="L76" s="7"/>
      <c r="N76" s="12" t="s">
        <v>100</v>
      </c>
      <c r="O76" s="12"/>
      <c r="P76" s="12"/>
      <c r="Q76" s="12"/>
      <c r="R76" s="12"/>
      <c r="S76" s="12"/>
    </row>
    <row r="77" spans="1:19" x14ac:dyDescent="0.35">
      <c r="A77" t="s">
        <v>61</v>
      </c>
      <c r="B77" t="s">
        <v>62</v>
      </c>
      <c r="C77">
        <v>1.89</v>
      </c>
      <c r="G77" s="5"/>
      <c r="H77" s="6" t="s">
        <v>96</v>
      </c>
      <c r="I77" s="6"/>
      <c r="J77" s="6"/>
      <c r="K77" s="6"/>
      <c r="L77" s="7"/>
      <c r="N77" s="12" t="s">
        <v>101</v>
      </c>
      <c r="O77" s="12"/>
      <c r="P77" s="12"/>
      <c r="Q77" s="12"/>
      <c r="R77" s="12"/>
      <c r="S77" s="12"/>
    </row>
    <row r="78" spans="1:19" x14ac:dyDescent="0.35">
      <c r="B78" t="s">
        <v>63</v>
      </c>
      <c r="C78">
        <v>1.67</v>
      </c>
      <c r="G78" s="5"/>
      <c r="H78" s="6" t="s">
        <v>29</v>
      </c>
      <c r="I78" s="6"/>
      <c r="J78" s="6"/>
      <c r="K78" s="6"/>
      <c r="L78" s="7"/>
      <c r="N78" s="12"/>
      <c r="O78" s="12"/>
      <c r="P78" s="12"/>
      <c r="Q78" s="12"/>
      <c r="R78" s="12"/>
      <c r="S78" s="12"/>
    </row>
    <row r="79" spans="1:19" x14ac:dyDescent="0.35">
      <c r="B79" t="s">
        <v>64</v>
      </c>
      <c r="C79">
        <v>1.65</v>
      </c>
      <c r="G79" s="5"/>
      <c r="H79" s="6" t="s">
        <v>30</v>
      </c>
      <c r="I79" s="6"/>
      <c r="J79" s="6"/>
      <c r="K79" s="6"/>
      <c r="L79" s="7"/>
      <c r="N79" s="12" t="s">
        <v>102</v>
      </c>
      <c r="O79" s="12"/>
      <c r="P79" s="12"/>
      <c r="Q79" s="12"/>
      <c r="R79" s="12"/>
      <c r="S79" s="12"/>
    </row>
    <row r="80" spans="1:19" x14ac:dyDescent="0.35">
      <c r="A80" t="s">
        <v>65</v>
      </c>
      <c r="B80" t="s">
        <v>66</v>
      </c>
      <c r="C80">
        <v>-3.01</v>
      </c>
      <c r="G80" s="5"/>
      <c r="H80" s="6" t="s">
        <v>97</v>
      </c>
      <c r="I80" s="6"/>
      <c r="J80" s="6"/>
      <c r="K80" s="6"/>
      <c r="L80" s="7"/>
      <c r="N80" s="12" t="s">
        <v>103</v>
      </c>
      <c r="O80" s="12"/>
      <c r="P80" s="12"/>
      <c r="Q80" s="12"/>
      <c r="R80" s="12"/>
      <c r="S80" s="12"/>
    </row>
    <row r="81" spans="1:19" x14ac:dyDescent="0.35">
      <c r="A81" t="s">
        <v>4</v>
      </c>
      <c r="B81" t="s">
        <v>67</v>
      </c>
      <c r="C81">
        <v>1.04</v>
      </c>
      <c r="G81" s="5"/>
      <c r="H81" s="6" t="s">
        <v>32</v>
      </c>
      <c r="I81" s="6"/>
      <c r="J81" s="6"/>
      <c r="K81" s="6"/>
      <c r="L81" s="7"/>
      <c r="N81" s="12" t="s">
        <v>104</v>
      </c>
      <c r="O81" s="12"/>
      <c r="P81" s="12"/>
      <c r="Q81" s="12"/>
      <c r="R81" s="12"/>
      <c r="S81" s="12"/>
    </row>
    <row r="82" spans="1:19" x14ac:dyDescent="0.35">
      <c r="A82" t="s">
        <v>71</v>
      </c>
      <c r="B82" t="s">
        <v>68</v>
      </c>
      <c r="C82">
        <v>1.01</v>
      </c>
      <c r="G82" s="5"/>
      <c r="H82" s="6" t="s">
        <v>33</v>
      </c>
      <c r="I82" s="6"/>
      <c r="J82" s="6"/>
      <c r="K82" s="6"/>
      <c r="L82" s="7"/>
      <c r="N82" s="12"/>
      <c r="O82" s="12"/>
      <c r="P82" s="12"/>
      <c r="Q82" s="12"/>
      <c r="R82" s="12"/>
      <c r="S82" s="12"/>
    </row>
    <row r="83" spans="1:19" x14ac:dyDescent="0.35">
      <c r="A83" t="s">
        <v>37</v>
      </c>
      <c r="B83" t="s">
        <v>69</v>
      </c>
      <c r="C83">
        <v>1.85</v>
      </c>
      <c r="G83" s="8"/>
      <c r="H83" s="9">
        <v>2.9931920000000001</v>
      </c>
      <c r="I83" s="9"/>
      <c r="J83" s="9"/>
      <c r="K83" s="9"/>
      <c r="L83" s="10"/>
      <c r="N83" s="12" t="s">
        <v>105</v>
      </c>
      <c r="O83" s="12"/>
      <c r="P83" s="12"/>
      <c r="Q83" s="12"/>
      <c r="R83" s="12"/>
      <c r="S83" s="12"/>
    </row>
    <row r="84" spans="1:19" x14ac:dyDescent="0.35">
      <c r="A84" t="s">
        <v>67</v>
      </c>
      <c r="B84" t="s">
        <v>66</v>
      </c>
      <c r="C84">
        <v>0.51100000000000001</v>
      </c>
      <c r="N84" s="12"/>
      <c r="O84" s="12" t="s">
        <v>106</v>
      </c>
      <c r="P84" s="12" t="s">
        <v>107</v>
      </c>
      <c r="Q84" s="12" t="s">
        <v>108</v>
      </c>
      <c r="R84" s="12" t="s">
        <v>109</v>
      </c>
      <c r="S84" s="12"/>
    </row>
    <row r="85" spans="1:19" x14ac:dyDescent="0.35">
      <c r="A85" t="s">
        <v>72</v>
      </c>
      <c r="B85" t="s">
        <v>70</v>
      </c>
      <c r="C85">
        <v>0.624</v>
      </c>
      <c r="N85" s="12" t="s">
        <v>112</v>
      </c>
      <c r="O85" s="12">
        <v>0.19040000000000001</v>
      </c>
      <c r="P85" s="12">
        <v>0.48858000000000001</v>
      </c>
      <c r="Q85" s="12">
        <v>0.39</v>
      </c>
      <c r="R85" s="12">
        <v>0.69675200000000004</v>
      </c>
      <c r="S85" s="12"/>
    </row>
    <row r="86" spans="1:19" x14ac:dyDescent="0.35">
      <c r="A86" t="s">
        <v>73</v>
      </c>
      <c r="B86" t="s">
        <v>74</v>
      </c>
      <c r="C86" t="s">
        <v>75</v>
      </c>
      <c r="N86" s="12" t="s">
        <v>113</v>
      </c>
      <c r="O86" s="12">
        <v>0.81542999999999999</v>
      </c>
      <c r="P86" s="12">
        <v>0.22073999999999999</v>
      </c>
      <c r="Q86" s="12">
        <v>3.694</v>
      </c>
      <c r="R86" s="12">
        <v>2.2100000000000001E-4</v>
      </c>
      <c r="S86" s="12" t="s">
        <v>110</v>
      </c>
    </row>
    <row r="87" spans="1:19" x14ac:dyDescent="0.35">
      <c r="A87" t="s">
        <v>73</v>
      </c>
      <c r="B87" t="s">
        <v>58</v>
      </c>
      <c r="C87">
        <v>-0.83199999999999996</v>
      </c>
      <c r="N87" s="12" t="s">
        <v>114</v>
      </c>
      <c r="O87" s="12">
        <v>-2.7130000000000001E-2</v>
      </c>
      <c r="P87" s="12">
        <v>0.49830000000000002</v>
      </c>
      <c r="Q87" s="12">
        <v>-5.3999999999999999E-2</v>
      </c>
      <c r="R87" s="12">
        <v>0.95657300000000001</v>
      </c>
      <c r="S87" s="12"/>
    </row>
    <row r="88" spans="1:19" x14ac:dyDescent="0.35">
      <c r="A88" t="s">
        <v>73</v>
      </c>
      <c r="B88" t="s">
        <v>59</v>
      </c>
      <c r="C88">
        <v>0.378</v>
      </c>
      <c r="N88" s="12" t="s">
        <v>115</v>
      </c>
      <c r="O88" s="12">
        <v>-0.25235000000000002</v>
      </c>
      <c r="P88" s="12">
        <v>0.50449999999999995</v>
      </c>
      <c r="Q88" s="12">
        <v>-0.5</v>
      </c>
      <c r="R88" s="12">
        <v>0.61693799999999999</v>
      </c>
      <c r="S88" s="12"/>
    </row>
    <row r="89" spans="1:19" x14ac:dyDescent="0.35">
      <c r="A89" t="s">
        <v>76</v>
      </c>
      <c r="B89" t="s">
        <v>49</v>
      </c>
      <c r="C89">
        <v>5.53</v>
      </c>
      <c r="N89" s="12" t="s">
        <v>116</v>
      </c>
      <c r="O89" s="12">
        <v>-1.36927</v>
      </c>
      <c r="P89" s="12">
        <v>0.51483000000000001</v>
      </c>
      <c r="Q89" s="12">
        <v>-2.66</v>
      </c>
      <c r="R89" s="12">
        <v>7.8230000000000001E-3</v>
      </c>
      <c r="S89" s="12" t="s">
        <v>111</v>
      </c>
    </row>
    <row r="90" spans="1:19" x14ac:dyDescent="0.35">
      <c r="A90" t="s">
        <v>76</v>
      </c>
      <c r="B90" t="s">
        <v>50</v>
      </c>
      <c r="C90">
        <v>4.47</v>
      </c>
    </row>
    <row r="91" spans="1:19" x14ac:dyDescent="0.35">
      <c r="A91" t="s">
        <v>76</v>
      </c>
      <c r="B91" t="s">
        <v>51</v>
      </c>
      <c r="C91">
        <v>4.7300000000000004</v>
      </c>
    </row>
    <row r="92" spans="1:19" x14ac:dyDescent="0.35">
      <c r="A92" t="s">
        <v>76</v>
      </c>
      <c r="B92" t="s">
        <v>52</v>
      </c>
      <c r="C92">
        <v>2.2200000000000002</v>
      </c>
    </row>
    <row r="93" spans="1:19" x14ac:dyDescent="0.35">
      <c r="A93" t="s">
        <v>77</v>
      </c>
      <c r="B93" t="s">
        <v>66</v>
      </c>
      <c r="C93">
        <v>-0.17399999999999999</v>
      </c>
    </row>
    <row r="94" spans="1:19" x14ac:dyDescent="0.35">
      <c r="A94" t="s">
        <v>78</v>
      </c>
      <c r="B94" t="s">
        <v>69</v>
      </c>
      <c r="C94">
        <v>-0.96199999999999997</v>
      </c>
    </row>
    <row r="95" spans="1:19" x14ac:dyDescent="0.35">
      <c r="A95" t="s">
        <v>79</v>
      </c>
      <c r="B95" t="s">
        <v>80</v>
      </c>
      <c r="C95">
        <v>0.84</v>
      </c>
    </row>
    <row r="96" spans="1:19" x14ac:dyDescent="0.35">
      <c r="A96" t="s">
        <v>81</v>
      </c>
      <c r="B96" t="s">
        <v>82</v>
      </c>
      <c r="C96">
        <v>-0.73399999999999999</v>
      </c>
    </row>
    <row r="97" spans="1:21" x14ac:dyDescent="0.35">
      <c r="A97" t="s">
        <v>83</v>
      </c>
      <c r="B97" t="s">
        <v>74</v>
      </c>
      <c r="C97">
        <v>-4.3600000000000003</v>
      </c>
    </row>
    <row r="98" spans="1:21" x14ac:dyDescent="0.35">
      <c r="A98" t="s">
        <v>83</v>
      </c>
      <c r="B98" t="s">
        <v>58</v>
      </c>
      <c r="C98">
        <v>-2.4900000000000002</v>
      </c>
    </row>
    <row r="99" spans="1:21" x14ac:dyDescent="0.35">
      <c r="A99" t="s">
        <v>83</v>
      </c>
      <c r="B99" t="s">
        <v>59</v>
      </c>
      <c r="C99">
        <v>-2.57</v>
      </c>
    </row>
    <row r="100" spans="1:21" x14ac:dyDescent="0.35">
      <c r="A100" t="s">
        <v>7</v>
      </c>
      <c r="B100" t="s">
        <v>70</v>
      </c>
      <c r="C100">
        <v>6.11</v>
      </c>
    </row>
    <row r="101" spans="1:21" x14ac:dyDescent="0.35">
      <c r="A101" t="s">
        <v>8</v>
      </c>
      <c r="B101" t="s">
        <v>84</v>
      </c>
      <c r="C101">
        <v>-4.9400000000000004</v>
      </c>
    </row>
    <row r="102" spans="1:21" x14ac:dyDescent="0.35">
      <c r="A102" t="s">
        <v>85</v>
      </c>
      <c r="B102" t="s">
        <v>49</v>
      </c>
      <c r="C102">
        <v>2.2999999999999998</v>
      </c>
    </row>
    <row r="103" spans="1:21" x14ac:dyDescent="0.35">
      <c r="A103" t="s">
        <v>85</v>
      </c>
      <c r="B103" t="s">
        <v>50</v>
      </c>
      <c r="C103">
        <v>2.09</v>
      </c>
    </row>
    <row r="104" spans="1:21" x14ac:dyDescent="0.35">
      <c r="A104" t="s">
        <v>85</v>
      </c>
      <c r="B104" t="s">
        <v>51</v>
      </c>
      <c r="C104">
        <v>1.3</v>
      </c>
    </row>
    <row r="105" spans="1:21" x14ac:dyDescent="0.35">
      <c r="A105" t="s">
        <v>85</v>
      </c>
      <c r="B105" t="s">
        <v>52</v>
      </c>
      <c r="C105">
        <v>-0.122</v>
      </c>
      <c r="U105" t="s">
        <v>156</v>
      </c>
    </row>
    <row r="106" spans="1:21" x14ac:dyDescent="0.35">
      <c r="A106" t="s">
        <v>82</v>
      </c>
      <c r="B106" t="s">
        <v>66</v>
      </c>
      <c r="C106">
        <v>-4.38</v>
      </c>
    </row>
    <row r="107" spans="1:21" x14ac:dyDescent="0.35">
      <c r="A107" t="s">
        <v>39</v>
      </c>
      <c r="B107" t="s">
        <v>65</v>
      </c>
      <c r="C107">
        <v>1.47</v>
      </c>
    </row>
    <row r="108" spans="1:21" x14ac:dyDescent="0.35">
      <c r="A108" t="s">
        <v>86</v>
      </c>
      <c r="B108" t="s">
        <v>68</v>
      </c>
      <c r="C108">
        <v>1.46</v>
      </c>
    </row>
    <row r="109" spans="1:21" x14ac:dyDescent="0.35">
      <c r="A109" t="s">
        <v>87</v>
      </c>
      <c r="B109" t="s">
        <v>70</v>
      </c>
      <c r="C109">
        <v>4.55</v>
      </c>
    </row>
    <row r="110" spans="1:21" x14ac:dyDescent="0.35">
      <c r="A110" t="s">
        <v>88</v>
      </c>
      <c r="B110" t="s">
        <v>74</v>
      </c>
      <c r="C110" t="s">
        <v>75</v>
      </c>
    </row>
    <row r="111" spans="1:21" x14ac:dyDescent="0.35">
      <c r="A111" t="s">
        <v>88</v>
      </c>
      <c r="B111" t="s">
        <v>58</v>
      </c>
      <c r="C111">
        <v>-0.29299999999999998</v>
      </c>
    </row>
    <row r="112" spans="1:21" x14ac:dyDescent="0.35">
      <c r="A112" t="s">
        <v>88</v>
      </c>
      <c r="B112" t="s">
        <v>59</v>
      </c>
      <c r="C112">
        <v>5.3199999999999997E-2</v>
      </c>
    </row>
    <row r="113" spans="1:3" x14ac:dyDescent="0.35">
      <c r="A113" t="s">
        <v>89</v>
      </c>
      <c r="B113" t="s">
        <v>49</v>
      </c>
      <c r="C113">
        <v>5.43</v>
      </c>
    </row>
    <row r="114" spans="1:3" x14ac:dyDescent="0.35">
      <c r="A114" t="s">
        <v>89</v>
      </c>
      <c r="B114" t="s">
        <v>50</v>
      </c>
      <c r="C114">
        <v>3.93</v>
      </c>
    </row>
    <row r="115" spans="1:3" x14ac:dyDescent="0.35">
      <c r="A115" t="s">
        <v>89</v>
      </c>
      <c r="B115" t="s">
        <v>51</v>
      </c>
      <c r="C115">
        <v>3.56</v>
      </c>
    </row>
    <row r="116" spans="1:3" x14ac:dyDescent="0.35">
      <c r="A116" t="s">
        <v>89</v>
      </c>
      <c r="B116" t="s">
        <v>52</v>
      </c>
      <c r="C116">
        <v>1.43</v>
      </c>
    </row>
    <row r="117" spans="1:3" x14ac:dyDescent="0.35">
      <c r="A117" t="s">
        <v>90</v>
      </c>
      <c r="B117" t="s">
        <v>67</v>
      </c>
      <c r="C117">
        <v>-0.70299999999999996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Sonja Hartnack Wilhelm (shartn)</dc:creator>
  <cp:lastModifiedBy>Sonja Hartnack Wilhelm (shartn)</cp:lastModifiedBy>
  <dcterms:created xsi:type="dcterms:W3CDTF">2021-08-24T15:01:54Z</dcterms:created>
  <dcterms:modified xsi:type="dcterms:W3CDTF">2021-08-24T19:22:26Z</dcterms:modified>
</cp:coreProperties>
</file>