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northeastern-my.sharepoint.com/personal/kakkadsasikumar_s_northeastern_edu/Documents/Assignments - Spring 2023/PSA/Assignment 6 (Hits as time predictor)/code-assignment-6/reports/assignment-6/"/>
    </mc:Choice>
  </mc:AlternateContent>
  <xr:revisionPtr revIDLastSave="193" documentId="11_F25DC773A252ABDACC10480D719E72645BDE58EF" xr6:coauthVersionLast="47" xr6:coauthVersionMax="47" xr10:uidLastSave="{776CA4BC-C5C5-4BF3-965F-1A9B32539DCB}"/>
  <bookViews>
    <workbookView xWindow="-120" yWindow="-120" windowWidth="29040" windowHeight="15720" xr2:uid="{00000000-000D-0000-FFFF-FFFF00000000}"/>
  </bookViews>
  <sheets>
    <sheet name="Run Time vs Statist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6" i="1" l="1"/>
  <c r="W52" i="1"/>
  <c r="W53" i="1"/>
  <c r="W54" i="1"/>
  <c r="W55" i="1"/>
  <c r="W51" i="1"/>
  <c r="V56" i="1"/>
  <c r="V52" i="1"/>
  <c r="V53" i="1"/>
  <c r="V54" i="1"/>
  <c r="V55" i="1"/>
  <c r="V51" i="1"/>
  <c r="T56" i="1"/>
  <c r="T52" i="1"/>
  <c r="T53" i="1"/>
  <c r="T54" i="1"/>
  <c r="T55" i="1"/>
  <c r="T51" i="1"/>
  <c r="W49" i="1"/>
  <c r="W45" i="1"/>
  <c r="W46" i="1"/>
  <c r="W47" i="1"/>
  <c r="W48" i="1"/>
  <c r="W44" i="1"/>
  <c r="V49" i="1"/>
  <c r="V45" i="1"/>
  <c r="V46" i="1"/>
  <c r="V47" i="1"/>
  <c r="V48" i="1"/>
  <c r="V44" i="1"/>
  <c r="T49" i="1"/>
  <c r="T45" i="1"/>
  <c r="T46" i="1"/>
  <c r="T47" i="1"/>
  <c r="T48" i="1"/>
  <c r="T44" i="1"/>
  <c r="U42" i="1"/>
  <c r="V42" i="1"/>
  <c r="W42" i="1"/>
  <c r="T42" i="1"/>
  <c r="W38" i="1"/>
  <c r="W39" i="1"/>
  <c r="W40" i="1"/>
  <c r="W41" i="1"/>
  <c r="W37" i="1"/>
  <c r="V38" i="1"/>
  <c r="V39" i="1"/>
  <c r="V40" i="1"/>
  <c r="V41" i="1"/>
  <c r="V37" i="1"/>
  <c r="T38" i="1"/>
  <c r="T39" i="1"/>
  <c r="T40" i="1"/>
  <c r="T41" i="1"/>
  <c r="T37" i="1"/>
  <c r="U38" i="1"/>
  <c r="U39" i="1"/>
  <c r="U40" i="1"/>
  <c r="U41" i="1"/>
  <c r="U37" i="1"/>
</calcChain>
</file>

<file path=xl/sharedStrings.xml><?xml version="1.0" encoding="utf-8"?>
<sst xmlns="http://schemas.openxmlformats.org/spreadsheetml/2006/main" count="58" uniqueCount="20">
  <si>
    <t>Array Size</t>
  </si>
  <si>
    <t>Hits</t>
  </si>
  <si>
    <t>Copies</t>
  </si>
  <si>
    <t>Swaps</t>
  </si>
  <si>
    <t>Fixes</t>
  </si>
  <si>
    <t>Compares</t>
  </si>
  <si>
    <t>Merge Sort</t>
  </si>
  <si>
    <t>Run Time</t>
  </si>
  <si>
    <t>Dual Pivot Quick Sort</t>
  </si>
  <si>
    <t>Heap Sort</t>
  </si>
  <si>
    <t>Hits Ratio (x 1E5)</t>
  </si>
  <si>
    <t>Copies Ratio (x 1E5)</t>
  </si>
  <si>
    <t>Swaps Ratio (x 1E3)</t>
  </si>
  <si>
    <t>Compares Ratio (x1E5)</t>
  </si>
  <si>
    <t>Compares Ratio (x1E4)</t>
  </si>
  <si>
    <t>Normalized Average</t>
  </si>
  <si>
    <t>Ratios are w.r.t runtimes</t>
  </si>
  <si>
    <t>-</t>
  </si>
  <si>
    <t>Copies Ratio (NA)</t>
  </si>
  <si>
    <t>Swaps Ratio (x 1E4)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</si>
</sst>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Time vs Statistics'!$C$3</c:f>
              <c:strCache>
                <c:ptCount val="1"/>
                <c:pt idx="0">
                  <c:v>Hits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 Time vs Statistics'!$B$4:$B$8</c:f>
              <c:numCache>
                <c:formatCode>General</c:formatCode>
                <c:ptCount val="5"/>
                <c:pt idx="0">
                  <c:v>2.65</c:v>
                </c:pt>
                <c:pt idx="1">
                  <c:v>2.16</c:v>
                </c:pt>
                <c:pt idx="2">
                  <c:v>4.72</c:v>
                </c:pt>
                <c:pt idx="3">
                  <c:v>9.9499999999999993</c:v>
                </c:pt>
                <c:pt idx="4">
                  <c:v>21.52</c:v>
                </c:pt>
              </c:numCache>
            </c:numRef>
          </c:xVal>
          <c:yVal>
            <c:numRef>
              <c:f>'Run Time vs Statistics'!$C$4:$C$8</c:f>
              <c:numCache>
                <c:formatCode>General</c:formatCode>
                <c:ptCount val="5"/>
                <c:pt idx="0">
                  <c:v>479048</c:v>
                </c:pt>
                <c:pt idx="1">
                  <c:v>1038231</c:v>
                </c:pt>
                <c:pt idx="2">
                  <c:v>2236086</c:v>
                </c:pt>
                <c:pt idx="3">
                  <c:v>4792992</c:v>
                </c:pt>
                <c:pt idx="4">
                  <c:v>10225896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7-48B9-87F8-930257EB0743}"/>
            </c:ext>
          </c:extLst>
        </c:ser>
        <c:ser>
          <c:idx val="1"/>
          <c:order val="1"/>
          <c:tx>
            <c:strRef>
              <c:f>'Run Time vs Statistics'!$D$3</c:f>
              <c:strCache>
                <c:ptCount val="1"/>
                <c:pt idx="0">
                  <c:v>Copies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 Time vs Statistics'!$B$4:$B$8</c:f>
              <c:numCache>
                <c:formatCode>General</c:formatCode>
                <c:ptCount val="5"/>
                <c:pt idx="0">
                  <c:v>2.65</c:v>
                </c:pt>
                <c:pt idx="1">
                  <c:v>2.16</c:v>
                </c:pt>
                <c:pt idx="2">
                  <c:v>4.72</c:v>
                </c:pt>
                <c:pt idx="3">
                  <c:v>9.9499999999999993</c:v>
                </c:pt>
                <c:pt idx="4">
                  <c:v>21.52</c:v>
                </c:pt>
              </c:numCache>
            </c:numRef>
          </c:xVal>
          <c:yVal>
            <c:numRef>
              <c:f>'Run Time vs Statistics'!$D$4:$D$8</c:f>
              <c:numCache>
                <c:formatCode>General</c:formatCode>
                <c:ptCount val="5"/>
                <c:pt idx="0">
                  <c:v>220000</c:v>
                </c:pt>
                <c:pt idx="1">
                  <c:v>480000</c:v>
                </c:pt>
                <c:pt idx="2">
                  <c:v>1040000</c:v>
                </c:pt>
                <c:pt idx="3">
                  <c:v>2240000</c:v>
                </c:pt>
                <c:pt idx="4">
                  <c:v>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17-48B9-87F8-930257EB0743}"/>
            </c:ext>
          </c:extLst>
        </c:ser>
        <c:ser>
          <c:idx val="2"/>
          <c:order val="2"/>
          <c:tx>
            <c:strRef>
              <c:f>'Run Time vs Statistics'!$E$3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 Time vs Statistics'!$B$4:$B$8</c:f>
              <c:numCache>
                <c:formatCode>General</c:formatCode>
                <c:ptCount val="5"/>
                <c:pt idx="0">
                  <c:v>2.65</c:v>
                </c:pt>
                <c:pt idx="1">
                  <c:v>2.16</c:v>
                </c:pt>
                <c:pt idx="2">
                  <c:v>4.72</c:v>
                </c:pt>
                <c:pt idx="3">
                  <c:v>9.9499999999999993</c:v>
                </c:pt>
                <c:pt idx="4">
                  <c:v>21.52</c:v>
                </c:pt>
              </c:numCache>
            </c:numRef>
          </c:xVal>
          <c:yVal>
            <c:numRef>
              <c:f>'Run Time vs Statistics'!$E$4:$E$8</c:f>
              <c:numCache>
                <c:formatCode>General</c:formatCode>
                <c:ptCount val="5"/>
                <c:pt idx="0">
                  <c:v>9762</c:v>
                </c:pt>
                <c:pt idx="1">
                  <c:v>19558</c:v>
                </c:pt>
                <c:pt idx="2">
                  <c:v>39021</c:v>
                </c:pt>
                <c:pt idx="3">
                  <c:v>78248</c:v>
                </c:pt>
                <c:pt idx="4">
                  <c:v>156474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17-48B9-87F8-930257EB0743}"/>
            </c:ext>
          </c:extLst>
        </c:ser>
        <c:ser>
          <c:idx val="4"/>
          <c:order val="4"/>
          <c:tx>
            <c:strRef>
              <c:f>'Run Time vs Statistics'!$G$3</c:f>
              <c:strCache>
                <c:ptCount val="1"/>
                <c:pt idx="0">
                  <c:v>Compares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 Time vs Statistics'!$B$4:$B$8</c:f>
              <c:numCache>
                <c:formatCode>General</c:formatCode>
                <c:ptCount val="5"/>
                <c:pt idx="0">
                  <c:v>2.65</c:v>
                </c:pt>
                <c:pt idx="1">
                  <c:v>2.16</c:v>
                </c:pt>
                <c:pt idx="2">
                  <c:v>4.72</c:v>
                </c:pt>
                <c:pt idx="3">
                  <c:v>9.9499999999999993</c:v>
                </c:pt>
                <c:pt idx="4">
                  <c:v>21.52</c:v>
                </c:pt>
              </c:numCache>
            </c:numRef>
          </c:xVal>
          <c:yVal>
            <c:numRef>
              <c:f>'Run Time vs Statistics'!$G$4:$G$8</c:f>
              <c:numCache>
                <c:formatCode>General</c:formatCode>
                <c:ptCount val="5"/>
                <c:pt idx="0">
                  <c:v>121474</c:v>
                </c:pt>
                <c:pt idx="1">
                  <c:v>263054</c:v>
                </c:pt>
                <c:pt idx="2">
                  <c:v>566045</c:v>
                </c:pt>
                <c:pt idx="3">
                  <c:v>1212062</c:v>
                </c:pt>
                <c:pt idx="4">
                  <c:v>2584372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617-48B9-87F8-930257EB0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293295"/>
        <c:axId val="705712223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'Run Time vs Statistics'!$F$3</c15:sqref>
                        </c15:formulaRef>
                      </c:ext>
                    </c:extLst>
                    <c:strCache>
                      <c:ptCount val="1"/>
                      <c:pt idx="0">
                        <c:v>Fixes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'Run Time vs Statistics'!$B$4:$B$8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2.65</c:v>
                      </c:pt>
                      <c:pt idx="1">
                        <c:v>2.16</c:v>
                      </c:pt>
                      <c:pt idx="2">
                        <c:v>4.72</c:v>
                      </c:pt>
                      <c:pt idx="3">
                        <c:v>9.9499999999999993</c:v>
                      </c:pt>
                      <c:pt idx="4">
                        <c:v>21.52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'Run Time vs Statistics'!$F$4:$F$8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25088195</c:v>
                      </c:pt>
                      <c:pt idx="1">
                        <c:v>100009442</c:v>
                      </c:pt>
                      <c:pt idx="2">
                        <c:v>399762982</c:v>
                      </c:pt>
                      <c:pt idx="3">
                        <c:v>1601929641</c:v>
                      </c:pt>
                      <c:pt idx="4">
                        <c:v>2102995219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6617-48B9-87F8-930257EB0743}"/>
                  </c:ext>
                </c:extLst>
              </c15:ser>
            </c15:filteredScatterSeries>
          </c:ext>
        </c:extLst>
      </c:scatterChart>
      <c:valAx>
        <c:axId val="91529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12223"/>
        <c:crosses val="autoZero"/>
        <c:crossBetween val="midCat"/>
      </c:valAx>
      <c:valAx>
        <c:axId val="70571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Statistic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9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Dual Pivot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Time vs Statistics'!$K$3</c:f>
              <c:strCache>
                <c:ptCount val="1"/>
                <c:pt idx="0">
                  <c:v>Hits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 Time vs Statistics'!$J$4:$J$8</c:f>
              <c:numCache>
                <c:formatCode>General</c:formatCode>
                <c:ptCount val="5"/>
                <c:pt idx="0">
                  <c:v>1.94</c:v>
                </c:pt>
                <c:pt idx="1">
                  <c:v>5.52</c:v>
                </c:pt>
                <c:pt idx="2">
                  <c:v>4.6500000000000004</c:v>
                </c:pt>
                <c:pt idx="3">
                  <c:v>10.119999999999999</c:v>
                </c:pt>
                <c:pt idx="4">
                  <c:v>21.74</c:v>
                </c:pt>
              </c:numCache>
            </c:numRef>
          </c:xVal>
          <c:yVal>
            <c:numRef>
              <c:f>'Run Time vs Statistics'!$K$4:$K$8</c:f>
              <c:numCache>
                <c:formatCode>General</c:formatCode>
                <c:ptCount val="5"/>
                <c:pt idx="0">
                  <c:v>408968</c:v>
                </c:pt>
                <c:pt idx="1">
                  <c:v>907593</c:v>
                </c:pt>
                <c:pt idx="2">
                  <c:v>1954569</c:v>
                </c:pt>
                <c:pt idx="3">
                  <c:v>4155979</c:v>
                </c:pt>
                <c:pt idx="4">
                  <c:v>8752574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C-47A7-AB21-11650988DB90}"/>
            </c:ext>
          </c:extLst>
        </c:ser>
        <c:ser>
          <c:idx val="2"/>
          <c:order val="2"/>
          <c:tx>
            <c:strRef>
              <c:f>'Run Time vs Statistics'!$M$3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 Time vs Statistics'!$J$4:$J$8</c:f>
              <c:numCache>
                <c:formatCode>General</c:formatCode>
                <c:ptCount val="5"/>
                <c:pt idx="0">
                  <c:v>1.94</c:v>
                </c:pt>
                <c:pt idx="1">
                  <c:v>5.52</c:v>
                </c:pt>
                <c:pt idx="2">
                  <c:v>4.6500000000000004</c:v>
                </c:pt>
                <c:pt idx="3">
                  <c:v>10.119999999999999</c:v>
                </c:pt>
                <c:pt idx="4">
                  <c:v>21.74</c:v>
                </c:pt>
              </c:numCache>
            </c:numRef>
          </c:xVal>
          <c:yVal>
            <c:numRef>
              <c:f>'Run Time vs Statistics'!$M$4:$M$8</c:f>
              <c:numCache>
                <c:formatCode>General</c:formatCode>
                <c:ptCount val="5"/>
                <c:pt idx="0">
                  <c:v>63511</c:v>
                </c:pt>
                <c:pt idx="1">
                  <c:v>142422</c:v>
                </c:pt>
                <c:pt idx="2">
                  <c:v>310811</c:v>
                </c:pt>
                <c:pt idx="3">
                  <c:v>648688</c:v>
                </c:pt>
                <c:pt idx="4">
                  <c:v>1368353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FC-47A7-AB21-11650988DB90}"/>
            </c:ext>
          </c:extLst>
        </c:ser>
        <c:ser>
          <c:idx val="4"/>
          <c:order val="4"/>
          <c:tx>
            <c:strRef>
              <c:f>'Run Time vs Statistics'!$O$3</c:f>
              <c:strCache>
                <c:ptCount val="1"/>
                <c:pt idx="0">
                  <c:v>Compares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 Time vs Statistics'!$J$4:$J$8</c:f>
              <c:numCache>
                <c:formatCode>General</c:formatCode>
                <c:ptCount val="5"/>
                <c:pt idx="0">
                  <c:v>1.94</c:v>
                </c:pt>
                <c:pt idx="1">
                  <c:v>5.52</c:v>
                </c:pt>
                <c:pt idx="2">
                  <c:v>4.6500000000000004</c:v>
                </c:pt>
                <c:pt idx="3">
                  <c:v>10.119999999999999</c:v>
                </c:pt>
                <c:pt idx="4">
                  <c:v>21.74</c:v>
                </c:pt>
              </c:numCache>
            </c:numRef>
          </c:xVal>
          <c:yVal>
            <c:numRef>
              <c:f>'Run Time vs Statistics'!$O$4:$O$8</c:f>
              <c:numCache>
                <c:formatCode>General</c:formatCode>
                <c:ptCount val="5"/>
                <c:pt idx="0">
                  <c:v>159254</c:v>
                </c:pt>
                <c:pt idx="1">
                  <c:v>346650</c:v>
                </c:pt>
                <c:pt idx="2">
                  <c:v>728755</c:v>
                </c:pt>
                <c:pt idx="3">
                  <c:v>1595996</c:v>
                </c:pt>
                <c:pt idx="4">
                  <c:v>3348727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FC-47A7-AB21-11650988D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17935"/>
        <c:axId val="42743710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'Run Time vs Statistics'!$L$3</c15:sqref>
                        </c15:formulaRef>
                      </c:ext>
                    </c:extLst>
                    <c:strCache>
                      <c:ptCount val="1"/>
                      <c:pt idx="0">
                        <c:v>Copies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'Run Time vs Statistics'!$J$4:$J$8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1.94</c:v>
                      </c:pt>
                      <c:pt idx="1">
                        <c:v>5.52</c:v>
                      </c:pt>
                      <c:pt idx="2">
                        <c:v>4.6500000000000004</c:v>
                      </c:pt>
                      <c:pt idx="3">
                        <c:v>10.119999999999999</c:v>
                      </c:pt>
                      <c:pt idx="4">
                        <c:v>21.74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'Run Time vs Statistics'!$L$4:$L$8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2FC-47A7-AB21-11650988DB9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Time vs Statistics'!$N$3</c15:sqref>
                        </c15:formulaRef>
                      </c:ext>
                    </c:extLst>
                    <c:strCache>
                      <c:ptCount val="1"/>
                      <c:pt idx="0">
                        <c:v>Fixes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Time vs Statistics'!$J$4:$J$8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1.94</c:v>
                      </c:pt>
                      <c:pt idx="1">
                        <c:v>5.52</c:v>
                      </c:pt>
                      <c:pt idx="2">
                        <c:v>4.6500000000000004</c:v>
                      </c:pt>
                      <c:pt idx="3">
                        <c:v>10.119999999999999</c:v>
                      </c:pt>
                      <c:pt idx="4">
                        <c:v>21.74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Time vs Statistics'!$N$4:$N$8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28251230</c:v>
                      </c:pt>
                      <c:pt idx="1">
                        <c:v>119142668</c:v>
                      </c:pt>
                      <c:pt idx="2">
                        <c:v>464103886</c:v>
                      </c:pt>
                      <c:pt idx="3">
                        <c:v>961668700</c:v>
                      </c:pt>
                      <c:pt idx="4">
                        <c:v>-1681836521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2FC-47A7-AB21-11650988DB90}"/>
                  </c:ext>
                </c:extLst>
              </c15:ser>
            </c15:filteredScatterSeries>
          </c:ext>
        </c:extLst>
      </c:scatterChart>
      <c:valAx>
        <c:axId val="100711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7103"/>
        <c:crosses val="autoZero"/>
        <c:crossBetween val="midCat"/>
      </c:valAx>
      <c:valAx>
        <c:axId val="4274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Statistic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1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Time vs Statistics'!$S$3</c:f>
              <c:strCache>
                <c:ptCount val="1"/>
                <c:pt idx="0">
                  <c:v>Hits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 Time vs Statistics'!$R$4:$R$8</c:f>
              <c:numCache>
                <c:formatCode>General</c:formatCode>
                <c:ptCount val="5"/>
                <c:pt idx="0">
                  <c:v>2.17</c:v>
                </c:pt>
                <c:pt idx="1">
                  <c:v>3.2</c:v>
                </c:pt>
                <c:pt idx="2">
                  <c:v>6.34</c:v>
                </c:pt>
                <c:pt idx="3">
                  <c:v>12.74</c:v>
                </c:pt>
                <c:pt idx="4">
                  <c:v>28.17</c:v>
                </c:pt>
              </c:numCache>
            </c:numRef>
          </c:xVal>
          <c:yVal>
            <c:numRef>
              <c:f>'Run Time vs Statistics'!$S$4:$S$8</c:f>
              <c:numCache>
                <c:formatCode>General</c:formatCode>
                <c:ptCount val="5"/>
                <c:pt idx="0">
                  <c:v>967408</c:v>
                </c:pt>
                <c:pt idx="1">
                  <c:v>2095041</c:v>
                </c:pt>
                <c:pt idx="2">
                  <c:v>4510645</c:v>
                </c:pt>
                <c:pt idx="3">
                  <c:v>9660027</c:v>
                </c:pt>
                <c:pt idx="4">
                  <c:v>20601334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9-406A-BB4F-3C86D760A08B}"/>
            </c:ext>
          </c:extLst>
        </c:ser>
        <c:ser>
          <c:idx val="2"/>
          <c:order val="2"/>
          <c:tx>
            <c:strRef>
              <c:f>'Run Time vs Statistics'!$U$3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 Time vs Statistics'!$R$4:$R$8</c:f>
              <c:numCache>
                <c:formatCode>General</c:formatCode>
                <c:ptCount val="5"/>
                <c:pt idx="0">
                  <c:v>2.17</c:v>
                </c:pt>
                <c:pt idx="1">
                  <c:v>3.2</c:v>
                </c:pt>
                <c:pt idx="2">
                  <c:v>6.34</c:v>
                </c:pt>
                <c:pt idx="3">
                  <c:v>12.74</c:v>
                </c:pt>
                <c:pt idx="4">
                  <c:v>28.17</c:v>
                </c:pt>
              </c:numCache>
            </c:numRef>
          </c:xVal>
          <c:yVal>
            <c:numRef>
              <c:f>'Run Time vs Statistics'!$U$4:$U$8</c:f>
              <c:numCache>
                <c:formatCode>General</c:formatCode>
                <c:ptCount val="5"/>
                <c:pt idx="0">
                  <c:v>124168</c:v>
                </c:pt>
                <c:pt idx="1">
                  <c:v>268400</c:v>
                </c:pt>
                <c:pt idx="2">
                  <c:v>576888</c:v>
                </c:pt>
                <c:pt idx="3">
                  <c:v>1233520</c:v>
                </c:pt>
                <c:pt idx="4">
                  <c:v>2627291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89-406A-BB4F-3C86D760A08B}"/>
            </c:ext>
          </c:extLst>
        </c:ser>
        <c:ser>
          <c:idx val="4"/>
          <c:order val="4"/>
          <c:tx>
            <c:strRef>
              <c:f>'Run Time vs Statistics'!$W$3</c:f>
              <c:strCache>
                <c:ptCount val="1"/>
                <c:pt idx="0">
                  <c:v>Compares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 Time vs Statistics'!$R$4:$R$8</c:f>
              <c:numCache>
                <c:formatCode>General</c:formatCode>
                <c:ptCount val="5"/>
                <c:pt idx="0">
                  <c:v>2.17</c:v>
                </c:pt>
                <c:pt idx="1">
                  <c:v>3.2</c:v>
                </c:pt>
                <c:pt idx="2">
                  <c:v>6.34</c:v>
                </c:pt>
                <c:pt idx="3">
                  <c:v>12.74</c:v>
                </c:pt>
                <c:pt idx="4">
                  <c:v>28.17</c:v>
                </c:pt>
              </c:numCache>
            </c:numRef>
          </c:xVal>
          <c:yVal>
            <c:numRef>
              <c:f>'Run Time vs Statistics'!$W$4:$W$8</c:f>
              <c:numCache>
                <c:formatCode>General</c:formatCode>
                <c:ptCount val="5"/>
                <c:pt idx="0">
                  <c:v>235368</c:v>
                </c:pt>
                <c:pt idx="1">
                  <c:v>510721</c:v>
                </c:pt>
                <c:pt idx="2">
                  <c:v>1101548</c:v>
                </c:pt>
                <c:pt idx="3">
                  <c:v>2362974</c:v>
                </c:pt>
                <c:pt idx="4">
                  <c:v>5046085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89-406A-BB4F-3C86D760A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980495"/>
        <c:axId val="4072737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'Run Time vs Statistics'!$T$3</c15:sqref>
                        </c15:formulaRef>
                      </c:ext>
                    </c:extLst>
                    <c:strCache>
                      <c:ptCount val="1"/>
                      <c:pt idx="0">
                        <c:v>Copies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'Run Time vs Statistics'!$R$4:$R$8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2.17</c:v>
                      </c:pt>
                      <c:pt idx="1">
                        <c:v>3.2</c:v>
                      </c:pt>
                      <c:pt idx="2">
                        <c:v>6.34</c:v>
                      </c:pt>
                      <c:pt idx="3">
                        <c:v>12.74</c:v>
                      </c:pt>
                      <c:pt idx="4">
                        <c:v>28.17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'Run Time vs Statistics'!$T$4:$T$8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189-406A-BB4F-3C86D760A08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Time vs Statistics'!$V$3</c15:sqref>
                        </c15:formulaRef>
                      </c:ext>
                    </c:extLst>
                    <c:strCache>
                      <c:ptCount val="1"/>
                      <c:pt idx="0">
                        <c:v>Fixes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Time vs Statistics'!$R$4:$R$8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2.17</c:v>
                      </c:pt>
                      <c:pt idx="1">
                        <c:v>3.2</c:v>
                      </c:pt>
                      <c:pt idx="2">
                        <c:v>6.34</c:v>
                      </c:pt>
                      <c:pt idx="3">
                        <c:v>12.74</c:v>
                      </c:pt>
                      <c:pt idx="4">
                        <c:v>28.17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Time vs Statistics'!$V$4:$V$8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75588333</c:v>
                      </c:pt>
                      <c:pt idx="1">
                        <c:v>302556285</c:v>
                      </c:pt>
                      <c:pt idx="2">
                        <c:v>1211157947</c:v>
                      </c:pt>
                      <c:pt idx="3">
                        <c:v>549885421</c:v>
                      </c:pt>
                      <c:pt idx="4">
                        <c:v>-2099751646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189-406A-BB4F-3C86D760A08B}"/>
                  </c:ext>
                </c:extLst>
              </c15:ser>
            </c15:filteredScatterSeries>
          </c:ext>
        </c:extLst>
      </c:scatterChart>
      <c:valAx>
        <c:axId val="92798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73775"/>
        <c:crosses val="autoZero"/>
        <c:crossBetween val="midCat"/>
      </c:valAx>
      <c:valAx>
        <c:axId val="4072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Statistic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8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</xdr:row>
      <xdr:rowOff>61911</xdr:rowOff>
    </xdr:from>
    <xdr:to>
      <xdr:col>15</xdr:col>
      <xdr:colOff>19050</xdr:colOff>
      <xdr:row>29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E4D59-FD0F-CAAE-BE3A-C86B7680F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252411</xdr:colOff>
      <xdr:row>29</xdr:row>
      <xdr:rowOff>109536</xdr:rowOff>
    </xdr:from>
    <xdr:to>
      <xdr:col>14</xdr:col>
      <xdr:colOff>571499</xdr:colOff>
      <xdr:row>47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AD1256-47E7-13F5-062D-83F5E3BB2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338137</xdr:colOff>
      <xdr:row>10</xdr:row>
      <xdr:rowOff>42862</xdr:rowOff>
    </xdr:from>
    <xdr:to>
      <xdr:col>23</xdr:col>
      <xdr:colOff>314325</xdr:colOff>
      <xdr:row>28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8DF66F-2192-E4C1-15A5-B015F56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56"/>
  <sheetViews>
    <sheetView tabSelected="1" topLeftCell="G31" workbookViewId="0">
      <selection activeCell="R32" sqref="R32"/>
    </sheetView>
  </sheetViews>
  <sheetFormatPr defaultRowHeight="15" x14ac:dyDescent="0.25"/>
  <cols>
    <col min="1" max="1" width="9.7109375" bestFit="1" customWidth="1"/>
    <col min="2" max="2" width="9.28515625" bestFit="1" customWidth="1"/>
    <col min="3" max="3" width="9" bestFit="1" customWidth="1"/>
    <col min="4" max="4" width="8" bestFit="1" customWidth="1"/>
    <col min="5" max="5" width="7" bestFit="1" customWidth="1"/>
    <col min="6" max="6" width="11" bestFit="1" customWidth="1"/>
    <col min="7" max="7" width="9.85546875" bestFit="1" customWidth="1"/>
    <col min="9" max="9" width="9.7109375" bestFit="1" customWidth="1"/>
    <col min="10" max="10" width="9.28515625" bestFit="1" customWidth="1"/>
    <col min="11" max="11" width="8" bestFit="1" customWidth="1"/>
    <col min="12" max="12" width="7" bestFit="1" customWidth="1"/>
    <col min="13" max="13" width="8" bestFit="1" customWidth="1"/>
    <col min="14" max="14" width="11.7109375" bestFit="1" customWidth="1"/>
    <col min="15" max="15" width="9.85546875" bestFit="1" customWidth="1"/>
    <col min="17" max="17" width="9.7109375" bestFit="1" customWidth="1"/>
    <col min="18" max="18" width="19.7109375" bestFit="1" customWidth="1"/>
    <col min="19" max="19" width="19.28515625" bestFit="1" customWidth="1"/>
    <col min="20" max="20" width="15.85546875" bestFit="1" customWidth="1"/>
    <col min="21" max="21" width="18.5703125" bestFit="1" customWidth="1"/>
    <col min="22" max="22" width="18.140625" bestFit="1" customWidth="1"/>
    <col min="23" max="23" width="21" bestFit="1" customWidth="1"/>
  </cols>
  <sheetData>
    <row r="2" spans="1:23" s="1" customFormat="1" x14ac:dyDescent="0.25">
      <c r="B2" s="2" t="s">
        <v>6</v>
      </c>
      <c r="C2" s="2"/>
      <c r="D2" s="2"/>
      <c r="E2" s="2"/>
      <c r="F2" s="2"/>
      <c r="G2" s="2"/>
      <c r="J2" s="2" t="s">
        <v>8</v>
      </c>
      <c r="K2" s="2"/>
      <c r="L2" s="2"/>
      <c r="M2" s="2"/>
      <c r="N2" s="2"/>
      <c r="O2" s="2"/>
      <c r="R2" s="2" t="s">
        <v>9</v>
      </c>
      <c r="S2" s="2"/>
      <c r="T2" s="2"/>
      <c r="U2" s="2"/>
      <c r="V2" s="2"/>
      <c r="W2" s="2"/>
    </row>
    <row r="3" spans="1:23" s="3" customFormat="1" x14ac:dyDescent="0.25">
      <c r="A3" s="3" t="s">
        <v>0</v>
      </c>
      <c r="B3" s="3" t="s">
        <v>7</v>
      </c>
      <c r="C3" s="3" t="s">
        <v>1</v>
      </c>
      <c r="D3" s="3" t="s">
        <v>2</v>
      </c>
      <c r="E3" s="3" t="s">
        <v>3</v>
      </c>
      <c r="F3" s="4" t="s">
        <v>4</v>
      </c>
      <c r="G3" s="3" t="s">
        <v>5</v>
      </c>
      <c r="I3" s="3" t="s">
        <v>0</v>
      </c>
      <c r="J3" s="3" t="s">
        <v>7</v>
      </c>
      <c r="K3" s="3" t="s">
        <v>1</v>
      </c>
      <c r="L3" s="4" t="s">
        <v>2</v>
      </c>
      <c r="M3" s="3" t="s">
        <v>3</v>
      </c>
      <c r="N3" s="4" t="s">
        <v>4</v>
      </c>
      <c r="O3" s="3" t="s">
        <v>5</v>
      </c>
      <c r="Q3" s="3" t="s">
        <v>0</v>
      </c>
      <c r="R3" s="3" t="s">
        <v>7</v>
      </c>
      <c r="S3" s="3" t="s">
        <v>1</v>
      </c>
      <c r="T3" s="5" t="s">
        <v>2</v>
      </c>
      <c r="U3" t="s">
        <v>3</v>
      </c>
      <c r="V3" s="5" t="s">
        <v>4</v>
      </c>
      <c r="W3" s="3" t="s">
        <v>5</v>
      </c>
    </row>
    <row r="4" spans="1:23" x14ac:dyDescent="0.25">
      <c r="A4">
        <v>10000</v>
      </c>
      <c r="B4">
        <v>2.65</v>
      </c>
      <c r="C4">
        <v>479048</v>
      </c>
      <c r="D4">
        <v>220000</v>
      </c>
      <c r="E4">
        <v>9762</v>
      </c>
      <c r="F4" s="5">
        <v>25088195</v>
      </c>
      <c r="G4">
        <v>121474</v>
      </c>
      <c r="I4">
        <v>10000</v>
      </c>
      <c r="J4">
        <v>1.94</v>
      </c>
      <c r="K4">
        <v>408968</v>
      </c>
      <c r="L4" s="5">
        <v>0</v>
      </c>
      <c r="M4">
        <v>63511</v>
      </c>
      <c r="N4" s="5">
        <v>28251230</v>
      </c>
      <c r="O4">
        <v>159254</v>
      </c>
      <c r="Q4">
        <v>10000</v>
      </c>
      <c r="R4">
        <v>2.17</v>
      </c>
      <c r="S4">
        <v>967408</v>
      </c>
      <c r="T4" s="5">
        <v>0</v>
      </c>
      <c r="U4">
        <v>124168</v>
      </c>
      <c r="V4" s="5">
        <v>75588333</v>
      </c>
      <c r="W4">
        <v>235368</v>
      </c>
    </row>
    <row r="5" spans="1:23" x14ac:dyDescent="0.25">
      <c r="A5">
        <v>20000</v>
      </c>
      <c r="B5">
        <v>2.16</v>
      </c>
      <c r="C5">
        <v>1038231</v>
      </c>
      <c r="D5">
        <v>480000</v>
      </c>
      <c r="E5">
        <v>19558</v>
      </c>
      <c r="F5" s="5">
        <v>100009442</v>
      </c>
      <c r="G5">
        <v>263054</v>
      </c>
      <c r="I5">
        <v>20000</v>
      </c>
      <c r="J5">
        <v>5.52</v>
      </c>
      <c r="K5">
        <v>907593</v>
      </c>
      <c r="L5" s="5">
        <v>0</v>
      </c>
      <c r="M5">
        <v>142422</v>
      </c>
      <c r="N5" s="5">
        <v>119142668</v>
      </c>
      <c r="O5">
        <v>346650</v>
      </c>
      <c r="Q5">
        <v>20000</v>
      </c>
      <c r="R5">
        <v>3.2</v>
      </c>
      <c r="S5">
        <v>2095041</v>
      </c>
      <c r="T5" s="5">
        <v>0</v>
      </c>
      <c r="U5">
        <v>268400</v>
      </c>
      <c r="V5" s="5">
        <v>302556285</v>
      </c>
      <c r="W5">
        <v>510721</v>
      </c>
    </row>
    <row r="6" spans="1:23" x14ac:dyDescent="0.25">
      <c r="A6">
        <v>40000</v>
      </c>
      <c r="B6">
        <v>4.72</v>
      </c>
      <c r="C6">
        <v>2236086</v>
      </c>
      <c r="D6">
        <v>1040000</v>
      </c>
      <c r="E6">
        <v>39021</v>
      </c>
      <c r="F6" s="5">
        <v>399762982</v>
      </c>
      <c r="G6">
        <v>566045</v>
      </c>
      <c r="I6">
        <v>40000</v>
      </c>
      <c r="J6">
        <v>4.6500000000000004</v>
      </c>
      <c r="K6">
        <v>1954569</v>
      </c>
      <c r="L6" s="5">
        <v>0</v>
      </c>
      <c r="M6">
        <v>310811</v>
      </c>
      <c r="N6" s="5">
        <v>464103886</v>
      </c>
      <c r="O6">
        <v>728755</v>
      </c>
      <c r="Q6">
        <v>40000</v>
      </c>
      <c r="R6">
        <v>6.34</v>
      </c>
      <c r="S6">
        <v>4510645</v>
      </c>
      <c r="T6" s="5">
        <v>0</v>
      </c>
      <c r="U6">
        <v>576888</v>
      </c>
      <c r="V6" s="5">
        <v>1211157947</v>
      </c>
      <c r="W6">
        <v>1101548</v>
      </c>
    </row>
    <row r="7" spans="1:23" x14ac:dyDescent="0.25">
      <c r="A7">
        <v>80000</v>
      </c>
      <c r="B7">
        <v>9.9499999999999993</v>
      </c>
      <c r="C7">
        <v>4792992</v>
      </c>
      <c r="D7">
        <v>2240000</v>
      </c>
      <c r="E7">
        <v>78248</v>
      </c>
      <c r="F7" s="5">
        <v>1601929641</v>
      </c>
      <c r="G7">
        <v>1212062</v>
      </c>
      <c r="I7">
        <v>80000</v>
      </c>
      <c r="J7">
        <v>10.119999999999999</v>
      </c>
      <c r="K7">
        <v>4155979</v>
      </c>
      <c r="L7" s="5">
        <v>0</v>
      </c>
      <c r="M7">
        <v>648688</v>
      </c>
      <c r="N7" s="5">
        <v>961668700</v>
      </c>
      <c r="O7">
        <v>1595996</v>
      </c>
      <c r="Q7">
        <v>80000</v>
      </c>
      <c r="R7">
        <v>12.74</v>
      </c>
      <c r="S7">
        <v>9660027</v>
      </c>
      <c r="T7" s="5">
        <v>0</v>
      </c>
      <c r="U7">
        <v>1233520</v>
      </c>
      <c r="V7" s="5">
        <v>549885421</v>
      </c>
      <c r="W7">
        <v>2362974</v>
      </c>
    </row>
    <row r="8" spans="1:23" x14ac:dyDescent="0.25">
      <c r="A8">
        <v>160000</v>
      </c>
      <c r="B8">
        <v>21.52</v>
      </c>
      <c r="C8">
        <v>10225896</v>
      </c>
      <c r="D8">
        <v>4800000</v>
      </c>
      <c r="E8">
        <v>156474</v>
      </c>
      <c r="F8" s="5">
        <v>2102995219</v>
      </c>
      <c r="G8">
        <v>2584372</v>
      </c>
      <c r="I8">
        <v>160000</v>
      </c>
      <c r="J8">
        <v>21.74</v>
      </c>
      <c r="K8">
        <v>8752574</v>
      </c>
      <c r="L8" s="5">
        <v>0</v>
      </c>
      <c r="M8">
        <v>1368353</v>
      </c>
      <c r="N8" s="5">
        <v>-1681836521</v>
      </c>
      <c r="O8">
        <v>3348727</v>
      </c>
      <c r="Q8">
        <v>160000</v>
      </c>
      <c r="R8">
        <v>28.17</v>
      </c>
      <c r="S8">
        <v>20601334</v>
      </c>
      <c r="T8" s="5">
        <v>0</v>
      </c>
      <c r="U8">
        <v>2627291</v>
      </c>
      <c r="V8" s="5">
        <v>-2099751646</v>
      </c>
      <c r="W8">
        <v>5046085</v>
      </c>
    </row>
    <row r="35" spans="18:24" x14ac:dyDescent="0.25">
      <c r="T35" s="2" t="s">
        <v>16</v>
      </c>
      <c r="U35" s="2"/>
      <c r="V35" s="2"/>
      <c r="W35" s="2"/>
    </row>
    <row r="36" spans="18:24" x14ac:dyDescent="0.25">
      <c r="R36" s="9" t="s">
        <v>6</v>
      </c>
      <c r="S36" s="3" t="s">
        <v>0</v>
      </c>
      <c r="T36" s="6" t="s">
        <v>10</v>
      </c>
      <c r="U36" s="6" t="s">
        <v>11</v>
      </c>
      <c r="V36" s="6" t="s">
        <v>12</v>
      </c>
      <c r="W36" s="6" t="s">
        <v>14</v>
      </c>
      <c r="X36" s="7"/>
    </row>
    <row r="37" spans="18:24" x14ac:dyDescent="0.25">
      <c r="R37" s="9"/>
      <c r="S37" s="7">
        <v>10000</v>
      </c>
      <c r="T37" s="7">
        <f>B4/C4*100000</f>
        <v>0.55318047460797248</v>
      </c>
      <c r="U37" s="7">
        <f>B4/D4 * 10000</f>
        <v>0.12045454545454545</v>
      </c>
      <c r="V37" s="7">
        <f>B4/E4 * 1000</f>
        <v>0.27146076623642695</v>
      </c>
      <c r="W37" s="7">
        <f>B4/G4 * 10000</f>
        <v>0.21815367897657112</v>
      </c>
      <c r="X37" s="7"/>
    </row>
    <row r="38" spans="18:24" x14ac:dyDescent="0.25">
      <c r="R38" s="9"/>
      <c r="S38" s="7">
        <v>20000</v>
      </c>
      <c r="T38" s="7">
        <f t="shared" ref="T38:T41" si="0">B5/C5*100000</f>
        <v>0.20804618625334828</v>
      </c>
      <c r="U38" s="7">
        <f t="shared" ref="U38:U41" si="1">B5/D5 * 10000</f>
        <v>4.4999999999999998E-2</v>
      </c>
      <c r="V38" s="7">
        <f t="shared" ref="V38:V41" si="2">B5/E5 * 1000</f>
        <v>0.11044074036200022</v>
      </c>
      <c r="W38" s="7">
        <f t="shared" ref="W38:W41" si="3">B5/G5 * 10000</f>
        <v>8.2112417982619548E-2</v>
      </c>
      <c r="X38" s="7"/>
    </row>
    <row r="39" spans="18:24" x14ac:dyDescent="0.25">
      <c r="R39" s="9"/>
      <c r="S39" s="7">
        <v>40000</v>
      </c>
      <c r="T39" s="7">
        <f t="shared" si="0"/>
        <v>0.21108311576567268</v>
      </c>
      <c r="U39" s="7">
        <f t="shared" si="1"/>
        <v>4.5384615384615377E-2</v>
      </c>
      <c r="V39" s="7">
        <f t="shared" si="2"/>
        <v>0.12096050844417108</v>
      </c>
      <c r="W39" s="7">
        <f t="shared" si="3"/>
        <v>8.3385596551510927E-2</v>
      </c>
      <c r="X39" s="7"/>
    </row>
    <row r="40" spans="18:24" x14ac:dyDescent="0.25">
      <c r="R40" s="9"/>
      <c r="S40" s="7">
        <v>80000</v>
      </c>
      <c r="T40" s="7">
        <f t="shared" si="0"/>
        <v>0.20759475500897975</v>
      </c>
      <c r="U40" s="7">
        <f t="shared" si="1"/>
        <v>4.4419642857142852E-2</v>
      </c>
      <c r="V40" s="7">
        <f t="shared" si="2"/>
        <v>0.12715979961149165</v>
      </c>
      <c r="W40" s="7">
        <f t="shared" si="3"/>
        <v>8.2091510170271817E-2</v>
      </c>
      <c r="X40" s="7"/>
    </row>
    <row r="41" spans="18:24" x14ac:dyDescent="0.25">
      <c r="R41" s="9"/>
      <c r="S41" s="7">
        <v>160000</v>
      </c>
      <c r="T41" s="7">
        <f t="shared" si="0"/>
        <v>0.21044610662967822</v>
      </c>
      <c r="U41" s="7">
        <f t="shared" si="1"/>
        <v>4.4833333333333336E-2</v>
      </c>
      <c r="V41" s="7">
        <f t="shared" si="2"/>
        <v>0.13753083579380601</v>
      </c>
      <c r="W41" s="7">
        <f t="shared" si="3"/>
        <v>8.3269745996319408E-2</v>
      </c>
      <c r="X41" s="7"/>
    </row>
    <row r="42" spans="18:24" x14ac:dyDescent="0.25">
      <c r="R42" s="9"/>
      <c r="S42" s="6" t="s">
        <v>15</v>
      </c>
      <c r="T42" s="7">
        <f>AVERAGE(T38:T41)</f>
        <v>0.20929254091441973</v>
      </c>
      <c r="U42" s="7">
        <f t="shared" ref="U42:W42" si="4">AVERAGE(U38:U41)</f>
        <v>4.4909397893772893E-2</v>
      </c>
      <c r="V42" s="7">
        <f t="shared" si="4"/>
        <v>0.12402297105286725</v>
      </c>
      <c r="W42" s="7">
        <f t="shared" si="4"/>
        <v>8.2714817675180435E-2</v>
      </c>
      <c r="X42" s="7"/>
    </row>
    <row r="43" spans="18:24" x14ac:dyDescent="0.25">
      <c r="R43" s="9" t="s">
        <v>8</v>
      </c>
      <c r="S43" s="3" t="s">
        <v>0</v>
      </c>
      <c r="T43" s="3" t="s">
        <v>10</v>
      </c>
      <c r="U43" s="3" t="s">
        <v>18</v>
      </c>
      <c r="V43" s="3" t="s">
        <v>19</v>
      </c>
      <c r="W43" s="3" t="s">
        <v>14</v>
      </c>
    </row>
    <row r="44" spans="18:24" x14ac:dyDescent="0.25">
      <c r="R44" s="9"/>
      <c r="S44" s="7">
        <v>10000</v>
      </c>
      <c r="T44" s="7">
        <f>J4/K4 * 100000</f>
        <v>0.47436474247373878</v>
      </c>
      <c r="U44" s="8" t="s">
        <v>17</v>
      </c>
      <c r="V44" s="7">
        <f>J4/M4*10000</f>
        <v>0.30545889688400435</v>
      </c>
      <c r="W44" s="7">
        <f>J4/O4*10000</f>
        <v>0.12181797631456666</v>
      </c>
    </row>
    <row r="45" spans="18:24" x14ac:dyDescent="0.25">
      <c r="R45" s="9"/>
      <c r="S45" s="7">
        <v>20000</v>
      </c>
      <c r="T45" s="7">
        <f t="shared" ref="T45:T48" si="5">J5/K5 * 100000</f>
        <v>0.60820213465727468</v>
      </c>
      <c r="U45" s="8" t="s">
        <v>17</v>
      </c>
      <c r="V45" s="7">
        <f t="shared" ref="V45:V49" si="6">J5/M5*10000</f>
        <v>0.38758057041749161</v>
      </c>
      <c r="W45" s="7">
        <f t="shared" ref="W45:W48" si="7">J5/O5*10000</f>
        <v>0.1592384249242752</v>
      </c>
    </row>
    <row r="46" spans="18:24" x14ac:dyDescent="0.25">
      <c r="R46" s="9"/>
      <c r="S46" s="7">
        <v>40000</v>
      </c>
      <c r="T46" s="7">
        <f t="shared" si="5"/>
        <v>0.23790411082954863</v>
      </c>
      <c r="U46" s="8" t="s">
        <v>17</v>
      </c>
      <c r="V46" s="7">
        <f t="shared" si="6"/>
        <v>0.14960860458606678</v>
      </c>
      <c r="W46" s="7">
        <f t="shared" si="7"/>
        <v>6.3807452436003873E-2</v>
      </c>
    </row>
    <row r="47" spans="18:24" x14ac:dyDescent="0.25">
      <c r="R47" s="9"/>
      <c r="S47" s="7">
        <v>80000</v>
      </c>
      <c r="T47" s="7">
        <f t="shared" si="5"/>
        <v>0.24350459903671309</v>
      </c>
      <c r="U47" s="8" t="s">
        <v>17</v>
      </c>
      <c r="V47" s="7">
        <f t="shared" si="6"/>
        <v>0.15600720222973138</v>
      </c>
      <c r="W47" s="7">
        <f t="shared" si="7"/>
        <v>6.3408680222256195E-2</v>
      </c>
    </row>
    <row r="48" spans="18:24" x14ac:dyDescent="0.25">
      <c r="R48" s="9"/>
      <c r="S48" s="7">
        <v>160000</v>
      </c>
      <c r="T48" s="7">
        <f t="shared" si="5"/>
        <v>0.24838407535886012</v>
      </c>
      <c r="U48" s="8" t="s">
        <v>17</v>
      </c>
      <c r="V48" s="7">
        <f t="shared" si="6"/>
        <v>0.15887713185121088</v>
      </c>
      <c r="W48" s="7">
        <f t="shared" si="7"/>
        <v>6.4920192061042895E-2</v>
      </c>
    </row>
    <row r="49" spans="18:23" x14ac:dyDescent="0.25">
      <c r="R49" s="9"/>
      <c r="S49" s="6" t="s">
        <v>15</v>
      </c>
      <c r="T49" s="7">
        <f>AVERAGE(T46:T48)</f>
        <v>0.24326426174170726</v>
      </c>
      <c r="U49" s="8" t="s">
        <v>17</v>
      </c>
      <c r="V49" s="7">
        <f>AVERAGE(V46:V48)</f>
        <v>0.15483097955566968</v>
      </c>
      <c r="W49" s="7">
        <f>AVERAGE(W46:W48)</f>
        <v>6.4045441573100992E-2</v>
      </c>
    </row>
    <row r="50" spans="18:23" x14ac:dyDescent="0.25">
      <c r="R50" s="9" t="s">
        <v>8</v>
      </c>
      <c r="S50" s="3" t="s">
        <v>0</v>
      </c>
      <c r="T50" s="3" t="s">
        <v>10</v>
      </c>
      <c r="U50" s="3" t="s">
        <v>18</v>
      </c>
      <c r="V50" s="3" t="s">
        <v>19</v>
      </c>
      <c r="W50" s="3" t="s">
        <v>13</v>
      </c>
    </row>
    <row r="51" spans="18:23" x14ac:dyDescent="0.25">
      <c r="R51" s="9"/>
      <c r="S51" s="7">
        <v>10000</v>
      </c>
      <c r="T51" s="7">
        <f>R4/S4*100000</f>
        <v>0.22431073549112682</v>
      </c>
      <c r="U51" s="8" t="s">
        <v>17</v>
      </c>
      <c r="V51" s="7">
        <f>R4/U4*10000</f>
        <v>0.17476322401907091</v>
      </c>
      <c r="W51" s="7">
        <f>R4/W4*100000</f>
        <v>0.92196050440161781</v>
      </c>
    </row>
    <row r="52" spans="18:23" x14ac:dyDescent="0.25">
      <c r="R52" s="9"/>
      <c r="S52" s="7">
        <v>20000</v>
      </c>
      <c r="T52" s="7">
        <f t="shared" ref="T52:T55" si="8">R5/S5*100000</f>
        <v>0.15274164085571595</v>
      </c>
      <c r="U52" s="8" t="s">
        <v>17</v>
      </c>
      <c r="V52" s="7">
        <f t="shared" ref="V52:V55" si="9">R5/U5*10000</f>
        <v>0.11922503725782414</v>
      </c>
      <c r="W52" s="7">
        <f t="shared" ref="W52:W55" si="10">R5/W5*100000</f>
        <v>0.62656518921289717</v>
      </c>
    </row>
    <row r="53" spans="18:23" x14ac:dyDescent="0.25">
      <c r="R53" s="9"/>
      <c r="S53" s="7">
        <v>40000</v>
      </c>
      <c r="T53" s="7">
        <f t="shared" si="8"/>
        <v>0.1405563949279981</v>
      </c>
      <c r="U53" s="8" t="s">
        <v>17</v>
      </c>
      <c r="V53" s="7">
        <f t="shared" si="9"/>
        <v>0.1099000152542608</v>
      </c>
      <c r="W53" s="7">
        <f t="shared" si="10"/>
        <v>0.57555367537320201</v>
      </c>
    </row>
    <row r="54" spans="18:23" x14ac:dyDescent="0.25">
      <c r="R54" s="9"/>
      <c r="S54" s="7">
        <v>80000</v>
      </c>
      <c r="T54" s="7">
        <f t="shared" si="8"/>
        <v>0.13188368935200698</v>
      </c>
      <c r="U54" s="8" t="s">
        <v>17</v>
      </c>
      <c r="V54" s="7">
        <f t="shared" si="9"/>
        <v>0.10328166547765744</v>
      </c>
      <c r="W54" s="7">
        <f t="shared" si="10"/>
        <v>0.53915108672376422</v>
      </c>
    </row>
    <row r="55" spans="18:23" x14ac:dyDescent="0.25">
      <c r="R55" s="9"/>
      <c r="S55" s="7">
        <v>160000</v>
      </c>
      <c r="T55" s="7">
        <f t="shared" si="8"/>
        <v>0.13673871798787399</v>
      </c>
      <c r="U55" s="8" t="s">
        <v>17</v>
      </c>
      <c r="V55" s="7">
        <f t="shared" si="9"/>
        <v>0.10722070756532109</v>
      </c>
      <c r="W55" s="7">
        <f t="shared" si="10"/>
        <v>0.55825456764997028</v>
      </c>
    </row>
    <row r="56" spans="18:23" x14ac:dyDescent="0.25">
      <c r="R56" s="9"/>
      <c r="S56" s="6" t="s">
        <v>15</v>
      </c>
      <c r="T56" s="7">
        <f>AVERAGE(T52:T55)</f>
        <v>0.14048011078089875</v>
      </c>
      <c r="U56" s="8" t="s">
        <v>17</v>
      </c>
      <c r="V56" s="7">
        <f>AVERAGE(V52:V55)</f>
        <v>0.10990685638876586</v>
      </c>
      <c r="W56" s="7">
        <f>AVERAGE(W52:W55)</f>
        <v>0.57488112973995842</v>
      </c>
    </row>
  </sheetData>
  <mergeCells count="7">
    <mergeCell ref="R50:R56"/>
    <mergeCell ref="B2:G2"/>
    <mergeCell ref="J2:O2"/>
    <mergeCell ref="R2:W2"/>
    <mergeCell ref="R36:R42"/>
    <mergeCell ref="R43:R49"/>
    <mergeCell ref="T35:W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Time vs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Sharun Kumar</dc:creator>
  <cp:lastModifiedBy>Sharun Kumar</cp:lastModifiedBy>
  <dcterms:created xsi:type="dcterms:W3CDTF">2015-06-05T18:17:20Z</dcterms:created>
  <dcterms:modified xsi:type="dcterms:W3CDTF">2023-03-13T02:36:03Z</dcterms:modified>
</cp:coreProperties>
</file>