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concile" sheetId="2" r:id="rId5"/>
    <sheet state="visible" name="References" sheetId="3" r:id="rId6"/>
    <sheet state="visible" name="Production - Application" sheetId="4" r:id="rId7"/>
    <sheet state="visible" name="Production - Consumer" sheetId="5" r:id="rId8"/>
    <sheet state="visible" name="Reconcile_old" sheetId="6" r:id="rId9"/>
  </sheets>
  <definedNames/>
  <calcPr/>
  <extLst>
    <ext uri="GoogleSheetsCustomDataVersion2">
      <go:sheetsCustomData xmlns:go="http://customooxmlschemas.google.com/" r:id="rId10" roundtripDataChecksum="IYkj9hiiAxhCtIpYFpWuTUDqSICRkUfiV5isSlH2qT0="/>
    </ext>
  </extLst>
</workbook>
</file>

<file path=xl/sharedStrings.xml><?xml version="1.0" encoding="utf-8"?>
<sst xmlns="http://schemas.openxmlformats.org/spreadsheetml/2006/main" count="212" uniqueCount="120">
  <si>
    <t>Element</t>
  </si>
  <si>
    <t>Units</t>
  </si>
  <si>
    <t>Yeat</t>
  </si>
  <si>
    <t>Tantalum</t>
  </si>
  <si>
    <t>Metric Tons</t>
  </si>
  <si>
    <t>Category</t>
  </si>
  <si>
    <t>Source 1: Nasdaq (Mt)</t>
  </si>
  <si>
    <t>Source 2: Global Advanced Metals</t>
  </si>
  <si>
    <t>Source 3: USGS (Mt)</t>
  </si>
  <si>
    <t>Source 4: Wikipedia</t>
  </si>
  <si>
    <t>Source 5: Resource Capital Funds</t>
  </si>
  <si>
    <t>Source 6: SCRREEN (Mt)</t>
  </si>
  <si>
    <t>Source 7: Precision Business Insights</t>
  </si>
  <si>
    <t>Reconciled Value (Final, Mt)</t>
  </si>
  <si>
    <t>Questions/Comments</t>
  </si>
  <si>
    <t>Production 2024</t>
  </si>
  <si>
    <t>Not provided</t>
  </si>
  <si>
    <t>-</t>
  </si>
  <si>
    <t>Recycling Contribution (2023)</t>
  </si>
  <si>
    <t>25 to 30%</t>
  </si>
  <si>
    <t>30% in US</t>
  </si>
  <si>
    <t>Average (25+30)/2</t>
  </si>
  <si>
    <t>Total Material Flow (Primary + Recycling)</t>
  </si>
  <si>
    <t>Done</t>
  </si>
  <si>
    <t>Consumption (2023)</t>
  </si>
  <si>
    <t>US consumption only (1200)</t>
  </si>
  <si>
    <t>Europe consumption yearly from 2012-16=395</t>
  </si>
  <si>
    <t>Applied % from 2022 to 2023</t>
  </si>
  <si>
    <t>Applications (2022)</t>
  </si>
  <si>
    <t>Categories provided, some with %</t>
  </si>
  <si>
    <t>Categories provided</t>
  </si>
  <si>
    <t>% shown in Prod-App sheet</t>
  </si>
  <si>
    <t>Country-wise Consumption (2023)</t>
  </si>
  <si>
    <t>US= 22.5% (1200), Asia = 46% (China: 30%, Korea: 9%, Japan: 7%), Europe: 6.5%, Others: 8.5%</t>
  </si>
  <si>
    <t>Europe consumption was high (395Mt) in 2016… perhaps reduce for 2023 &amp; allocate more towards US/Asia?</t>
  </si>
  <si>
    <t>References</t>
  </si>
  <si>
    <t>Source #</t>
  </si>
  <si>
    <t>Description</t>
  </si>
  <si>
    <t>Link</t>
  </si>
  <si>
    <t>Source 1 (Nasdaq, 2024)</t>
  </si>
  <si>
    <t>Global tantalum production by country</t>
  </si>
  <si>
    <r>
      <rPr>
        <color rgb="FF1155CC"/>
        <u/>
      </rPr>
      <t>Nasdaq</t>
    </r>
  </si>
  <si>
    <t>Source 2 (Global Advanced Metals, 2023)</t>
  </si>
  <si>
    <t>Tantalum recycling and process materials</t>
  </si>
  <si>
    <r>
      <rPr>
        <color rgb="FF1155CC"/>
        <u/>
      </rPr>
      <t>Global Advanced Metals</t>
    </r>
  </si>
  <si>
    <t>Source 3 (USGS, 2023)</t>
  </si>
  <si>
    <t>United States Geological Survey: Tantalum statistics and information</t>
  </si>
  <si>
    <r>
      <rPr>
        <color rgb="FF1155CC"/>
        <u/>
      </rPr>
      <t>USGS</t>
    </r>
  </si>
  <si>
    <t>Source 4 (Wikipedia, 2023)</t>
  </si>
  <si>
    <t>General background on tantalum (chemistry, sources, applications)</t>
  </si>
  <si>
    <r>
      <rPr>
        <color rgb="FF1155CC"/>
        <u/>
      </rPr>
      <t>Wikipedia</t>
    </r>
  </si>
  <si>
    <t>Source 5 (Resource Capital Funds, 2023)</t>
  </si>
  <si>
    <t>Tantalum industry insights and market trends</t>
  </si>
  <si>
    <r>
      <rPr>
        <color rgb="FF1155CC"/>
        <u/>
      </rPr>
      <t>Resource Capital Funds</t>
    </r>
  </si>
  <si>
    <t>Source 6 (SCRREEN EU, 2020)</t>
  </si>
  <si>
    <t>Critical Raw Materials (CRM) report on tantalum</t>
  </si>
  <si>
    <r>
      <rPr>
        <color rgb="FF1155CC"/>
        <u/>
      </rPr>
      <t>SCRREEN EU</t>
    </r>
  </si>
  <si>
    <t>Source 7 (Precision Business Insights, 2023)</t>
  </si>
  <si>
    <t>Global tantalum market report &amp; Asia-Pacific consumption trends</t>
  </si>
  <si>
    <r>
      <rPr>
        <color rgb="FF1155CC"/>
        <u/>
      </rPr>
      <t>Precision Business Insights</t>
    </r>
  </si>
  <si>
    <r>
      <rPr>
        <color rgb="FF1155CC"/>
        <u/>
      </rPr>
      <t>Nasdaq</t>
    </r>
  </si>
  <si>
    <r>
      <rPr>
        <color rgb="FF1155CC"/>
        <u/>
      </rPr>
      <t>Global Advanced Metals</t>
    </r>
  </si>
  <si>
    <r>
      <rPr>
        <color rgb="FF1155CC"/>
        <u/>
      </rPr>
      <t>USGS</t>
    </r>
  </si>
  <si>
    <r>
      <rPr>
        <color rgb="FF1155CC"/>
        <u/>
      </rPr>
      <t>Wikipedia</t>
    </r>
  </si>
  <si>
    <r>
      <rPr>
        <color rgb="FF1155CC"/>
        <u/>
      </rPr>
      <t>Resource Capital Funds</t>
    </r>
  </si>
  <si>
    <r>
      <rPr>
        <color rgb="FF1155CC"/>
        <u/>
      </rPr>
      <t>SCRREEN EU</t>
    </r>
  </si>
  <si>
    <r>
      <rPr>
        <color rgb="FF1155CC"/>
        <u/>
      </rPr>
      <t>Precision Business Insights</t>
    </r>
  </si>
  <si>
    <t>Producer</t>
  </si>
  <si>
    <t>Producer Mass Flow</t>
  </si>
  <si>
    <t>Application Mass Flow</t>
  </si>
  <si>
    <t>Application</t>
  </si>
  <si>
    <t>Congo</t>
  </si>
  <si>
    <t>Consumer Electronics e.g. Capacitors, Microchips</t>
  </si>
  <si>
    <t>Rwanda</t>
  </si>
  <si>
    <t>Optical Glass e.g. Oxides, Chemicals</t>
  </si>
  <si>
    <t>Brazil</t>
  </si>
  <si>
    <t>Data Centers e.g. Thin Films Semiconductors</t>
  </si>
  <si>
    <t>Nigeria</t>
  </si>
  <si>
    <t>Industrial Products  e.g. Chemical Processing Equipment</t>
  </si>
  <si>
    <t>China</t>
  </si>
  <si>
    <t>Superalloys e.g. Jet Engine Components</t>
  </si>
  <si>
    <t>Australia</t>
  </si>
  <si>
    <t>Carbides e.g. Cutting Tools</t>
  </si>
  <si>
    <t>Burundi</t>
  </si>
  <si>
    <t>Russia</t>
  </si>
  <si>
    <t>Other Producers</t>
  </si>
  <si>
    <t>Recycling Contribution</t>
  </si>
  <si>
    <t>Consumer Mass Flow</t>
  </si>
  <si>
    <t>Consumer</t>
  </si>
  <si>
    <t>United States</t>
  </si>
  <si>
    <t>Japan</t>
  </si>
  <si>
    <t>Europe (Germany, France)</t>
  </si>
  <si>
    <t>South Korea</t>
  </si>
  <si>
    <t>Other Consumers</t>
  </si>
  <si>
    <t>"Source 1: Nasdaq (Mt)"</t>
  </si>
  <si>
    <t>Source 2
 (globaladvancedmetals)</t>
  </si>
  <si>
    <t>Source 3
USGS</t>
  </si>
  <si>
    <t>Source 4
Wiki</t>
  </si>
  <si>
    <t>Source 5</t>
  </si>
  <si>
    <t>Source 6
Mt</t>
  </si>
  <si>
    <t>Source 7</t>
  </si>
  <si>
    <t>Questions 
Comments</t>
  </si>
  <si>
    <t xml:space="preserve">25 to 30% </t>
  </si>
  <si>
    <t>Total Production</t>
  </si>
  <si>
    <t>US= 22.5% (1200)
Asia = 46% (China: 30%, Korea: 9%, Japan: 7%)
Europe: 6.5% Others: 8.5%</t>
  </si>
  <si>
    <t>1. Distributed 46% as China: 30, Korea: 9, Japan: 7
2. Europe consumption was high (395Mt) in 2016 … perhaps we can reduce it for 2023 and allocate more towards US/Asia??</t>
  </si>
  <si>
    <t>Asia=46% (China, Korea, Japan)</t>
  </si>
  <si>
    <t>Source 1 (Nasdaq)</t>
  </si>
  <si>
    <t>https://www.nasdaq.com/articles/top-5-tantalum-mining-countries-updated-2024</t>
  </si>
  <si>
    <t xml:space="preserve">Source 2 </t>
  </si>
  <si>
    <t>https://globaladvancedmetals.com/recycling-tantalum-and-process-materials-use-less-by-recycling-more/</t>
  </si>
  <si>
    <t>Source 3 (USGS)</t>
  </si>
  <si>
    <t>https://pubs.usgs.gov/periodicals/mcs2023/mcs2023-tantalum.pdf</t>
  </si>
  <si>
    <t>Source 4 (wiki)</t>
  </si>
  <si>
    <t>https://fr.wikipedia.org/wiki/Tantale_%28chimie%29</t>
  </si>
  <si>
    <t>Source 5 (resourceCapFunds)</t>
  </si>
  <si>
    <t>https://resourcecapitalfunds.com/insights/mining-and-minerals-101/tantalum/#tantalum-uses</t>
  </si>
  <si>
    <t>Source 6 (scrren.eu)</t>
  </si>
  <si>
    <t>https://scrreen.eu/wp-content/uploads/2023/01/TANTALUM_CRM_2020_Factsheets_critical_Final.pdf</t>
  </si>
  <si>
    <t>https://www.precisionbusinessinsights.com/market-reports/global-tantalum-market#:~:text=Asia%20Pacific%20is%20anticipated%20to,and%20growth%20in%20this%20region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</si>
</sst>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rgb="FF00B050"/>
      <name val="Calibri"/>
    </font>
    <font>
      <u/>
      <sz val="11.0"/>
      <color theme="10"/>
      <name val="Calibri"/>
    </font>
    <font>
      <b/>
      <color theme="1"/>
      <name val="Calibri"/>
      <scheme val="minor"/>
    </font>
    <font>
      <u/>
      <color rgb="FF0000FF"/>
    </font>
    <font>
      <sz val="11.0"/>
      <color rgb="FF434343"/>
      <name val="Calibri"/>
    </font>
    <font>
      <color rgb="FF434343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6" numFmtId="0" xfId="0" applyFont="1"/>
    <xf borderId="0" fillId="0" fontId="7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10" numFmtId="0" xfId="0" applyFont="1"/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wrapText="1"/>
    </xf>
    <xf borderId="3" fillId="3" fontId="3" numFmtId="0" xfId="0" applyAlignment="1" applyBorder="1" applyFont="1">
      <alignment shrinkToFit="0" wrapText="1"/>
    </xf>
    <xf borderId="0" fillId="4" fontId="11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3" fillId="2" fontId="3" numFmtId="0" xfId="0" applyAlignment="1" applyBorder="1" applyFont="1">
      <alignment shrinkToFit="0" wrapText="1"/>
    </xf>
    <xf borderId="3" fillId="5" fontId="3" numFmtId="0" xfId="0" applyAlignment="1" applyBorder="1" applyFill="1" applyFont="1">
      <alignment shrinkToFit="0" wrapText="1"/>
    </xf>
    <xf borderId="3" fillId="3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3" fillId="2" fontId="12" numFmtId="0" xfId="0" applyAlignment="1" applyBorder="1" applyFont="1">
      <alignment shrinkToFit="0" wrapText="1"/>
    </xf>
    <xf borderId="3" fillId="2" fontId="3" numFmtId="0" xfId="0" applyBorder="1" applyFont="1"/>
    <xf borderId="0" fillId="2" fontId="3" numFmtId="0" xfId="0" applyAlignment="1" applyFont="1">
      <alignment shrinkToFit="0" wrapText="1"/>
    </xf>
    <xf borderId="3" fillId="2" fontId="11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vertical="top" wrapText="1"/>
    </xf>
    <xf borderId="3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sdaq.com/articles/top-5-tantalum-mining-countries-updated-2024" TargetMode="External"/><Relationship Id="rId2" Type="http://schemas.openxmlformats.org/officeDocument/2006/relationships/hyperlink" Target="https://globaladvancedmetals.com/recycling-tantalum-and-process-materials-use-less-by-recycling-more/" TargetMode="External"/><Relationship Id="rId3" Type="http://schemas.openxmlformats.org/officeDocument/2006/relationships/hyperlink" Target="https://pubs.usgs.gov/periodicals/mcs2023/mcs2023-tantalum.pdf" TargetMode="External"/><Relationship Id="rId4" Type="http://schemas.openxmlformats.org/officeDocument/2006/relationships/hyperlink" Target="https://fr.wikipedia.org/wiki/Tantale_%28chimie%29" TargetMode="External"/><Relationship Id="rId5" Type="http://schemas.openxmlformats.org/officeDocument/2006/relationships/hyperlink" Target="https://resourcecapitalfunds.com/insights/mining-and-minerals-101/tantalum/" TargetMode="External"/><Relationship Id="rId6" Type="http://schemas.openxmlformats.org/officeDocument/2006/relationships/hyperlink" Target="https://scrreen.eu/wp-content/uploads/2023/01/TANTALUM_CRM_2020_Factsheets_critical_Final.pdf" TargetMode="External"/><Relationship Id="rId7" Type="http://schemas.openxmlformats.org/officeDocument/2006/relationships/hyperlink" Target="https://www.precisionbusinessinsights.com/market-reports/global-tantalum-market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sdaq.com/articles/top-5-tantalum-mining-countries-updated-2024" TargetMode="External"/><Relationship Id="rId2" Type="http://schemas.openxmlformats.org/officeDocument/2006/relationships/hyperlink" Target="https://globaladvancedmetals.com/recycling-tantalum-and-process-materials-use-less-by-recycling-more/" TargetMode="External"/><Relationship Id="rId3" Type="http://schemas.openxmlformats.org/officeDocument/2006/relationships/hyperlink" Target="https://pubs.usgs.gov/periodicals/mcs2023/mcs2023-tantalum.pdf" TargetMode="External"/><Relationship Id="rId4" Type="http://schemas.openxmlformats.org/officeDocument/2006/relationships/hyperlink" Target="https://fr.wikipedia.org/wiki/Tantale_%28chimie%29" TargetMode="External"/><Relationship Id="rId5" Type="http://schemas.openxmlformats.org/officeDocument/2006/relationships/hyperlink" Target="https://resourcecapitalfunds.com/insights/mining-and-minerals-101/tantalum/" TargetMode="External"/><Relationship Id="rId6" Type="http://schemas.openxmlformats.org/officeDocument/2006/relationships/hyperlink" Target="https://scrreen.eu/wp-content/uploads/2023/01/TANTALUM_CRM_2020_Factsheets_critical_Final.pdf" TargetMode="External"/><Relationship Id="rId7" Type="http://schemas.openxmlformats.org/officeDocument/2006/relationships/hyperlink" Target="https://www.precisionbusinessinsights.com/market-reports/global-tantalum-market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71"/>
    <col customWidth="1" min="3" max="3" width="8.71"/>
    <col customWidth="1" min="4" max="4" width="19.71"/>
    <col customWidth="1" min="5" max="5" width="12.14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</row>
    <row r="2" ht="14.25" customHeight="1">
      <c r="A2" s="4" t="s">
        <v>3</v>
      </c>
      <c r="B2" s="4" t="s">
        <v>4</v>
      </c>
      <c r="C2" s="2">
        <v>2023.0</v>
      </c>
      <c r="D2" s="5"/>
    </row>
    <row r="3" ht="14.25" customHeight="1">
      <c r="B3" s="6"/>
      <c r="D3" s="5"/>
    </row>
    <row r="4" ht="14.25" customHeight="1">
      <c r="B4" s="6"/>
      <c r="D4" s="5"/>
    </row>
    <row r="5" ht="14.25" customHeight="1">
      <c r="B5" s="6"/>
      <c r="D5" s="5"/>
    </row>
    <row r="6" ht="14.25" customHeight="1">
      <c r="B6" s="6"/>
      <c r="D6" s="5"/>
    </row>
    <row r="7" ht="14.25" customHeight="1">
      <c r="B7" s="6"/>
      <c r="D7" s="5"/>
    </row>
    <row r="8" ht="14.25" customHeight="1">
      <c r="B8" s="6"/>
      <c r="D8" s="7"/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A12" s="8"/>
      <c r="B12" s="9"/>
      <c r="C12" s="8"/>
      <c r="D12" s="8"/>
    </row>
    <row r="13" ht="14.25" customHeight="1">
      <c r="A13" s="8"/>
      <c r="B13" s="10"/>
      <c r="C13" s="8"/>
    </row>
    <row r="14" ht="14.25" customHeight="1">
      <c r="A14" s="8"/>
      <c r="B14" s="11"/>
      <c r="C14" s="8"/>
      <c r="D14" s="9"/>
    </row>
    <row r="15" ht="14.25" customHeight="1"/>
    <row r="16" ht="14.25" customHeight="1"/>
    <row r="17" ht="14.25" customHeight="1">
      <c r="A17" s="1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21.71"/>
    <col customWidth="1" min="3" max="3" width="19.71"/>
    <col customWidth="1" min="8" max="8" width="19.0"/>
    <col customWidth="1" min="9" max="9" width="30.14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</row>
    <row r="2">
      <c r="A2" s="14" t="s">
        <v>15</v>
      </c>
      <c r="B2" s="14">
        <v>2408.0</v>
      </c>
      <c r="C2" s="14" t="s">
        <v>16</v>
      </c>
      <c r="D2" s="14">
        <v>2400.0</v>
      </c>
      <c r="E2" s="14" t="s">
        <v>17</v>
      </c>
      <c r="F2" s="14" t="s">
        <v>17</v>
      </c>
      <c r="G2" s="14" t="s">
        <v>17</v>
      </c>
      <c r="H2" s="14" t="s">
        <v>17</v>
      </c>
      <c r="I2" s="15">
        <v>2408.0</v>
      </c>
      <c r="J2" s="14" t="s">
        <v>17</v>
      </c>
    </row>
    <row r="3">
      <c r="A3" s="14" t="s">
        <v>18</v>
      </c>
      <c r="B3" s="14" t="s">
        <v>16</v>
      </c>
      <c r="C3" s="14" t="s">
        <v>19</v>
      </c>
      <c r="D3" s="14" t="s">
        <v>20</v>
      </c>
      <c r="E3" s="14" t="s">
        <v>17</v>
      </c>
      <c r="F3" s="14" t="s">
        <v>17</v>
      </c>
      <c r="G3" s="14" t="s">
        <v>17</v>
      </c>
      <c r="H3" s="14" t="s">
        <v>17</v>
      </c>
      <c r="I3" s="15">
        <v>1324.4</v>
      </c>
      <c r="J3" s="14" t="s">
        <v>21</v>
      </c>
    </row>
    <row r="4">
      <c r="A4" s="14" t="s">
        <v>22</v>
      </c>
      <c r="B4" s="14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17</v>
      </c>
      <c r="I4" s="15">
        <v>3732.4</v>
      </c>
      <c r="J4" s="14" t="s">
        <v>23</v>
      </c>
    </row>
    <row r="5">
      <c r="A5" s="14" t="s">
        <v>24</v>
      </c>
      <c r="B5" s="14" t="s">
        <v>16</v>
      </c>
      <c r="C5" s="14" t="s">
        <v>16</v>
      </c>
      <c r="D5" s="14" t="s">
        <v>25</v>
      </c>
      <c r="E5" s="14" t="s">
        <v>17</v>
      </c>
      <c r="F5" s="14" t="s">
        <v>17</v>
      </c>
      <c r="G5" s="14" t="s">
        <v>26</v>
      </c>
      <c r="H5" s="14" t="s">
        <v>17</v>
      </c>
      <c r="I5" s="14" t="s">
        <v>17</v>
      </c>
      <c r="J5" s="14" t="s">
        <v>27</v>
      </c>
    </row>
    <row r="6">
      <c r="A6" s="14" t="s">
        <v>28</v>
      </c>
      <c r="B6" s="14" t="s">
        <v>16</v>
      </c>
      <c r="C6" s="14" t="s">
        <v>16</v>
      </c>
      <c r="D6" s="14" t="s">
        <v>17</v>
      </c>
      <c r="E6" s="14" t="s">
        <v>29</v>
      </c>
      <c r="F6" s="14" t="s">
        <v>30</v>
      </c>
      <c r="G6" s="14" t="s">
        <v>17</v>
      </c>
      <c r="H6" s="14" t="s">
        <v>17</v>
      </c>
      <c r="I6" s="15" t="s">
        <v>31</v>
      </c>
      <c r="J6" s="14" t="s">
        <v>17</v>
      </c>
    </row>
    <row r="7">
      <c r="A7" s="14" t="s">
        <v>32</v>
      </c>
      <c r="B7" s="14" t="s">
        <v>16</v>
      </c>
      <c r="C7" s="14" t="s">
        <v>16</v>
      </c>
      <c r="D7" s="14" t="s">
        <v>25</v>
      </c>
      <c r="E7" s="14" t="s">
        <v>17</v>
      </c>
      <c r="F7" s="14" t="s">
        <v>17</v>
      </c>
      <c r="G7" s="14" t="s">
        <v>26</v>
      </c>
      <c r="H7" s="14" t="s">
        <v>17</v>
      </c>
      <c r="I7" s="16" t="s">
        <v>33</v>
      </c>
      <c r="J7" s="14" t="s">
        <v>34</v>
      </c>
    </row>
    <row r="10">
      <c r="A10" s="17" t="s">
        <v>35</v>
      </c>
    </row>
    <row r="11">
      <c r="A11" s="18" t="s">
        <v>36</v>
      </c>
      <c r="B11" s="18" t="s">
        <v>37</v>
      </c>
      <c r="C11" s="18" t="s">
        <v>38</v>
      </c>
    </row>
    <row r="12">
      <c r="A12" s="19" t="s">
        <v>39</v>
      </c>
      <c r="B12" s="14" t="s">
        <v>40</v>
      </c>
      <c r="C12" s="20" t="s">
        <v>41</v>
      </c>
    </row>
    <row r="13">
      <c r="A13" s="19" t="s">
        <v>42</v>
      </c>
      <c r="B13" s="14" t="s">
        <v>43</v>
      </c>
      <c r="C13" s="20" t="s">
        <v>44</v>
      </c>
    </row>
    <row r="14">
      <c r="A14" s="19" t="s">
        <v>45</v>
      </c>
      <c r="B14" s="14" t="s">
        <v>46</v>
      </c>
      <c r="C14" s="20" t="s">
        <v>47</v>
      </c>
    </row>
    <row r="15">
      <c r="A15" s="19" t="s">
        <v>48</v>
      </c>
      <c r="B15" s="14" t="s">
        <v>49</v>
      </c>
      <c r="C15" s="20" t="s">
        <v>50</v>
      </c>
    </row>
    <row r="16">
      <c r="A16" s="19" t="s">
        <v>51</v>
      </c>
      <c r="B16" s="14" t="s">
        <v>52</v>
      </c>
      <c r="C16" s="20" t="s">
        <v>53</v>
      </c>
    </row>
    <row r="17">
      <c r="A17" s="19" t="s">
        <v>54</v>
      </c>
      <c r="B17" s="14" t="s">
        <v>55</v>
      </c>
      <c r="C17" s="20" t="s">
        <v>56</v>
      </c>
    </row>
    <row r="18">
      <c r="A18" s="19" t="s">
        <v>57</v>
      </c>
      <c r="B18" s="14" t="s">
        <v>58</v>
      </c>
      <c r="C18" s="20" t="s">
        <v>59</v>
      </c>
    </row>
  </sheetData>
  <hyperlinks>
    <hyperlink r:id="rId1" ref="C12"/>
    <hyperlink r:id="rId2" ref="C13"/>
    <hyperlink r:id="rId3" ref="C14"/>
    <hyperlink r:id="rId4" ref="C15"/>
    <hyperlink r:id="rId5" location="tantalum-uses" ref="C16"/>
    <hyperlink r:id="rId6" ref="C17"/>
    <hyperlink r:id="rId7" location=":~:text=Asia%20Pacific%20is%20anticipated%20to,and%20growth%20in%20this%20region" ref="C1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39.29"/>
    <col customWidth="1" min="3" max="3" width="64.29"/>
    <col customWidth="1" min="4" max="4" width="57.43"/>
    <col customWidth="1" min="5" max="26" width="8.71"/>
  </cols>
  <sheetData>
    <row r="1" ht="14.25" customHeight="1">
      <c r="A1" s="17" t="s">
        <v>35</v>
      </c>
    </row>
    <row r="2" ht="14.25" customHeight="1">
      <c r="A2" s="18" t="s">
        <v>36</v>
      </c>
      <c r="B2" s="18" t="s">
        <v>37</v>
      </c>
      <c r="C2" s="18" t="s">
        <v>38</v>
      </c>
    </row>
    <row r="3" ht="14.25" customHeight="1">
      <c r="A3" s="19" t="s">
        <v>39</v>
      </c>
      <c r="B3" s="14" t="s">
        <v>40</v>
      </c>
      <c r="C3" s="20" t="s">
        <v>60</v>
      </c>
    </row>
    <row r="4" ht="14.25" customHeight="1">
      <c r="A4" s="19" t="s">
        <v>42</v>
      </c>
      <c r="B4" s="14" t="s">
        <v>43</v>
      </c>
      <c r="C4" s="20" t="s">
        <v>61</v>
      </c>
    </row>
    <row r="5" ht="14.25" customHeight="1">
      <c r="A5" s="19" t="s">
        <v>45</v>
      </c>
      <c r="B5" s="14" t="s">
        <v>46</v>
      </c>
      <c r="C5" s="20" t="s">
        <v>62</v>
      </c>
    </row>
    <row r="6" ht="14.25" customHeight="1">
      <c r="A6" s="19" t="s">
        <v>48</v>
      </c>
      <c r="B6" s="14" t="s">
        <v>49</v>
      </c>
      <c r="C6" s="20" t="s">
        <v>63</v>
      </c>
    </row>
    <row r="7" ht="14.25" customHeight="1">
      <c r="A7" s="19" t="s">
        <v>51</v>
      </c>
      <c r="B7" s="14" t="s">
        <v>52</v>
      </c>
      <c r="C7" s="20" t="s">
        <v>64</v>
      </c>
    </row>
    <row r="8" ht="14.25" customHeight="1">
      <c r="A8" s="19" t="s">
        <v>54</v>
      </c>
      <c r="B8" s="14" t="s">
        <v>55</v>
      </c>
      <c r="C8" s="20" t="s">
        <v>65</v>
      </c>
    </row>
    <row r="9" ht="14.25" customHeight="1">
      <c r="A9" s="19" t="s">
        <v>57</v>
      </c>
      <c r="B9" s="14" t="s">
        <v>58</v>
      </c>
      <c r="C9" s="20" t="s">
        <v>66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hyperlinks>
    <hyperlink r:id="rId1" ref="C3"/>
    <hyperlink r:id="rId2" ref="C4"/>
    <hyperlink r:id="rId3" ref="C5"/>
    <hyperlink r:id="rId4" ref="C6"/>
    <hyperlink r:id="rId5" location="tantalum-uses" ref="C7"/>
    <hyperlink r:id="rId6" ref="C8"/>
    <hyperlink r:id="rId7" location=":~:text=Asia%20Pacific%20is%20anticipated%20to,and%20growth%20in%20this%20region" ref="C9"/>
  </hyperlinks>
  <printOptions/>
  <pageMargins bottom="0.75" footer="0.0" header="0.0" left="0.7" right="0.7" top="0.75"/>
  <pageSetup orientation="landscape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71"/>
    <col customWidth="1" min="3" max="3" width="13.57"/>
    <col customWidth="1" min="4" max="4" width="19.71"/>
    <col customWidth="1" min="5" max="5" width="63.29"/>
    <col customWidth="1" min="6" max="26" width="8.71"/>
  </cols>
  <sheetData>
    <row r="1" ht="14.25" customHeight="1">
      <c r="A1" s="21" t="s">
        <v>67</v>
      </c>
      <c r="B1" s="21" t="s">
        <v>68</v>
      </c>
      <c r="D1" s="3" t="s">
        <v>69</v>
      </c>
      <c r="E1" s="3" t="s">
        <v>70</v>
      </c>
    </row>
    <row r="2" ht="14.25" customHeight="1">
      <c r="A2" s="22" t="s">
        <v>71</v>
      </c>
      <c r="B2" s="23">
        <v>980.0</v>
      </c>
      <c r="D2" s="5">
        <f>35*B15/100</f>
        <v>1074.57</v>
      </c>
      <c r="E2" s="19" t="s">
        <v>72</v>
      </c>
    </row>
    <row r="3" ht="14.25" customHeight="1">
      <c r="A3" s="4" t="s">
        <v>73</v>
      </c>
      <c r="B3" s="23">
        <v>520.0</v>
      </c>
      <c r="D3" s="5">
        <f>18/100*B15</f>
        <v>552.636</v>
      </c>
      <c r="E3" s="19" t="s">
        <v>74</v>
      </c>
    </row>
    <row r="4" ht="14.25" customHeight="1">
      <c r="A4" s="4" t="s">
        <v>75</v>
      </c>
      <c r="B4" s="23">
        <v>360.0</v>
      </c>
      <c r="D4" s="5">
        <f>16/100*B15</f>
        <v>491.232</v>
      </c>
      <c r="E4" s="19" t="s">
        <v>76</v>
      </c>
    </row>
    <row r="5" ht="14.25" customHeight="1">
      <c r="A5" s="4" t="s">
        <v>77</v>
      </c>
      <c r="B5" s="23">
        <v>110.0</v>
      </c>
      <c r="D5" s="5">
        <f>15*B15/100</f>
        <v>460.53</v>
      </c>
      <c r="E5" s="19" t="s">
        <v>78</v>
      </c>
    </row>
    <row r="6" ht="14.25" customHeight="1">
      <c r="A6" s="4" t="s">
        <v>79</v>
      </c>
      <c r="B6" s="23">
        <v>79.0</v>
      </c>
      <c r="D6" s="5">
        <f>12/100*B15</f>
        <v>368.424</v>
      </c>
      <c r="E6" s="19" t="s">
        <v>80</v>
      </c>
    </row>
    <row r="7" ht="14.25" customHeight="1">
      <c r="A7" s="4" t="s">
        <v>81</v>
      </c>
      <c r="B7" s="23">
        <v>43.0</v>
      </c>
      <c r="D7" s="5">
        <f>4/100*B15</f>
        <v>122.808</v>
      </c>
      <c r="E7" s="19" t="s">
        <v>82</v>
      </c>
    </row>
    <row r="8" ht="14.25" customHeight="1">
      <c r="A8" s="4" t="s">
        <v>83</v>
      </c>
      <c r="B8" s="23">
        <v>36.0</v>
      </c>
      <c r="D8" s="7"/>
    </row>
    <row r="9" ht="14.25" customHeight="1">
      <c r="A9" s="4" t="s">
        <v>84</v>
      </c>
      <c r="B9" s="23">
        <v>20.0</v>
      </c>
      <c r="D9" s="2">
        <f>SUM(D2:D8)</f>
        <v>3070.2</v>
      </c>
    </row>
    <row r="10" ht="14.25" customHeight="1">
      <c r="A10" s="4" t="s">
        <v>85</v>
      </c>
      <c r="B10" s="23">
        <v>260.0</v>
      </c>
    </row>
    <row r="11" ht="14.25" customHeight="1">
      <c r="B11" s="6"/>
    </row>
    <row r="12" ht="14.25" customHeight="1">
      <c r="A12" s="8"/>
      <c r="B12" s="9"/>
      <c r="C12" s="8"/>
      <c r="D12" s="8"/>
    </row>
    <row r="13" ht="14.25" customHeight="1">
      <c r="A13" s="4"/>
      <c r="B13" s="23"/>
      <c r="C13" s="8"/>
    </row>
    <row r="14" ht="14.25" customHeight="1">
      <c r="A14" s="4" t="s">
        <v>86</v>
      </c>
      <c r="B14" s="23">
        <f>27.5/100*SUM(B2:B10)</f>
        <v>662.2</v>
      </c>
      <c r="C14" s="8"/>
      <c r="D14" s="9"/>
    </row>
    <row r="15" ht="14.25" customHeight="1">
      <c r="B15" s="6">
        <f>SUM(B2:B14)</f>
        <v>3070.2</v>
      </c>
    </row>
    <row r="16" ht="14.25" customHeigh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0.43"/>
    <col customWidth="1" min="3" max="3" width="32.43"/>
    <col customWidth="1" min="4" max="4" width="38.14"/>
    <col customWidth="1" min="5" max="26" width="8.71"/>
  </cols>
  <sheetData>
    <row r="1" ht="14.25" customHeight="1">
      <c r="A1" s="21" t="s">
        <v>67</v>
      </c>
      <c r="B1" s="21" t="s">
        <v>68</v>
      </c>
      <c r="C1" s="24" t="s">
        <v>87</v>
      </c>
      <c r="D1" s="8" t="s">
        <v>88</v>
      </c>
    </row>
    <row r="2" ht="14.25" customHeight="1">
      <c r="A2" s="22" t="s">
        <v>71</v>
      </c>
      <c r="B2" s="23">
        <v>980.0</v>
      </c>
      <c r="C2" s="4">
        <f>32.5/100*B15</f>
        <v>997.815</v>
      </c>
      <c r="D2" s="25" t="s">
        <v>79</v>
      </c>
    </row>
    <row r="3" ht="14.25" customHeight="1">
      <c r="A3" s="4" t="s">
        <v>73</v>
      </c>
      <c r="B3" s="23">
        <v>520.0</v>
      </c>
      <c r="C3" s="2">
        <f>22.5/100*B15</f>
        <v>690.795</v>
      </c>
      <c r="D3" s="25" t="s">
        <v>89</v>
      </c>
      <c r="E3" s="4"/>
    </row>
    <row r="4" ht="14.25" customHeight="1">
      <c r="A4" s="4" t="s">
        <v>75</v>
      </c>
      <c r="B4" s="23">
        <v>360.0</v>
      </c>
      <c r="C4" s="4">
        <f>17.5/100*B15</f>
        <v>537.285</v>
      </c>
      <c r="D4" s="25" t="s">
        <v>90</v>
      </c>
    </row>
    <row r="5" ht="14.25" customHeight="1">
      <c r="A5" s="4" t="s">
        <v>77</v>
      </c>
      <c r="B5" s="23">
        <v>110.0</v>
      </c>
      <c r="C5" s="4">
        <f>6.5/100*B15</f>
        <v>199.563</v>
      </c>
      <c r="D5" s="25" t="s">
        <v>91</v>
      </c>
    </row>
    <row r="6" ht="14.25" customHeight="1">
      <c r="A6" s="4" t="s">
        <v>79</v>
      </c>
      <c r="B6" s="23">
        <v>79.0</v>
      </c>
      <c r="C6" s="4">
        <f>12.5/100*B15</f>
        <v>383.775</v>
      </c>
      <c r="D6" s="25" t="s">
        <v>92</v>
      </c>
    </row>
    <row r="7" ht="14.25" customHeight="1">
      <c r="A7" s="4" t="s">
        <v>81</v>
      </c>
      <c r="B7" s="23">
        <v>43.0</v>
      </c>
      <c r="C7" s="4">
        <f>8.5/100*B15</f>
        <v>260.967</v>
      </c>
      <c r="D7" s="25" t="s">
        <v>93</v>
      </c>
    </row>
    <row r="8" ht="14.25" customHeight="1">
      <c r="A8" s="4" t="s">
        <v>83</v>
      </c>
      <c r="B8" s="23">
        <v>36.0</v>
      </c>
      <c r="C8" s="4"/>
      <c r="D8" s="25" t="s">
        <v>17</v>
      </c>
    </row>
    <row r="9" ht="14.25" customHeight="1">
      <c r="A9" s="4" t="s">
        <v>84</v>
      </c>
      <c r="B9" s="23">
        <v>20.0</v>
      </c>
      <c r="C9" s="23">
        <f>SUM(C2:C8)</f>
        <v>3070.2</v>
      </c>
      <c r="D9" s="25"/>
    </row>
    <row r="10" ht="14.25" customHeight="1">
      <c r="A10" s="4" t="s">
        <v>85</v>
      </c>
      <c r="B10" s="23">
        <v>260.0</v>
      </c>
      <c r="C10" s="6"/>
      <c r="D10" s="26"/>
    </row>
    <row r="11" ht="14.25" customHeight="1">
      <c r="B11" s="6"/>
      <c r="C11" s="6"/>
    </row>
    <row r="12" ht="14.25" customHeight="1">
      <c r="A12" s="8"/>
      <c r="B12" s="9"/>
      <c r="C12" s="6"/>
    </row>
    <row r="13" ht="14.25" customHeight="1">
      <c r="A13" s="4"/>
      <c r="B13" s="23"/>
      <c r="C13" s="6"/>
    </row>
    <row r="14" ht="14.25" customHeight="1">
      <c r="A14" s="4" t="s">
        <v>86</v>
      </c>
      <c r="B14" s="23">
        <f>27.5/100*SUM(B2:B10)</f>
        <v>662.2</v>
      </c>
      <c r="C14" s="6"/>
    </row>
    <row r="15" ht="14.25" customHeight="1">
      <c r="B15" s="6">
        <f>SUM(B2:B14)</f>
        <v>3070.2</v>
      </c>
      <c r="C15" s="6"/>
    </row>
    <row r="16" ht="14.25" customHeight="1">
      <c r="B16" s="6"/>
      <c r="C16" s="6"/>
    </row>
    <row r="17" ht="14.25" customHeight="1"/>
    <row r="18" ht="14.25" customHeight="1">
      <c r="A18" s="24"/>
      <c r="B18" s="24"/>
      <c r="C18" s="2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2.57"/>
    <col customWidth="1" min="3" max="3" width="19.0"/>
    <col customWidth="1" min="4" max="4" width="18.86"/>
    <col customWidth="1" min="5" max="5" width="19.86"/>
    <col customWidth="1" min="6" max="6" width="12.86"/>
    <col customWidth="1" min="7" max="8" width="16.71"/>
    <col customWidth="1" min="9" max="9" width="23.0"/>
    <col customWidth="1" min="10" max="10" width="33.0"/>
    <col customWidth="1" min="11" max="26" width="8.71"/>
  </cols>
  <sheetData>
    <row r="1" ht="14.25" customHeight="1">
      <c r="A1" s="27" t="s">
        <v>5</v>
      </c>
      <c r="B1" s="19" t="s">
        <v>94</v>
      </c>
      <c r="C1" s="27" t="s">
        <v>95</v>
      </c>
      <c r="D1" s="27" t="s">
        <v>96</v>
      </c>
      <c r="E1" s="28" t="s">
        <v>97</v>
      </c>
      <c r="F1" s="28" t="s">
        <v>98</v>
      </c>
      <c r="G1" s="28" t="s">
        <v>99</v>
      </c>
      <c r="H1" s="28" t="s">
        <v>100</v>
      </c>
      <c r="I1" s="29" t="s">
        <v>13</v>
      </c>
      <c r="J1" s="28" t="s">
        <v>101</v>
      </c>
    </row>
    <row r="2" ht="14.25" customHeight="1">
      <c r="A2" s="30" t="s">
        <v>15</v>
      </c>
      <c r="B2" s="31">
        <v>2408.0</v>
      </c>
      <c r="C2" s="30" t="s">
        <v>16</v>
      </c>
      <c r="D2" s="30">
        <v>2400.0</v>
      </c>
      <c r="E2" s="30"/>
      <c r="F2" s="30"/>
      <c r="G2" s="30"/>
      <c r="H2" s="30"/>
      <c r="I2" s="32">
        <f>B2</f>
        <v>2408</v>
      </c>
      <c r="J2" s="30"/>
    </row>
    <row r="3" ht="14.25" customHeight="1">
      <c r="A3" s="30" t="s">
        <v>18</v>
      </c>
      <c r="B3" s="30" t="s">
        <v>16</v>
      </c>
      <c r="C3" s="33" t="s">
        <v>102</v>
      </c>
      <c r="D3" s="30" t="s">
        <v>20</v>
      </c>
      <c r="E3" s="30"/>
      <c r="F3" s="30"/>
      <c r="G3" s="30"/>
      <c r="H3" s="30"/>
      <c r="I3" s="32">
        <f> (25+30)/100*B2</f>
        <v>1324.4</v>
      </c>
      <c r="J3" s="34" t="s">
        <v>21</v>
      </c>
    </row>
    <row r="4" ht="14.25" customHeight="1">
      <c r="A4" s="35" t="s">
        <v>103</v>
      </c>
      <c r="B4" s="36" t="s">
        <v>17</v>
      </c>
      <c r="C4" s="36"/>
      <c r="D4" s="36"/>
      <c r="E4" s="36"/>
      <c r="F4" s="36"/>
      <c r="G4" s="36"/>
      <c r="H4" s="36"/>
      <c r="I4" s="35">
        <f>I2+I3</f>
        <v>3732.4</v>
      </c>
      <c r="J4" s="35" t="s">
        <v>23</v>
      </c>
    </row>
    <row r="5" ht="14.25" customHeight="1">
      <c r="A5" s="30" t="s">
        <v>24</v>
      </c>
      <c r="B5" s="30"/>
      <c r="C5" s="30"/>
      <c r="D5" s="30"/>
      <c r="E5" s="30"/>
      <c r="F5" s="30"/>
      <c r="G5" s="30"/>
      <c r="H5" s="30"/>
      <c r="I5" s="37"/>
      <c r="J5" s="38"/>
    </row>
    <row r="6" ht="14.25" customHeight="1">
      <c r="A6" s="35" t="s">
        <v>28</v>
      </c>
      <c r="B6" s="36" t="s">
        <v>16</v>
      </c>
      <c r="C6" s="36" t="s">
        <v>16</v>
      </c>
      <c r="D6" s="36"/>
      <c r="E6" s="35" t="s">
        <v>29</v>
      </c>
      <c r="F6" s="35" t="s">
        <v>30</v>
      </c>
      <c r="G6" s="36"/>
      <c r="H6" s="36"/>
      <c r="I6" s="35" t="s">
        <v>31</v>
      </c>
      <c r="J6" s="39" t="s">
        <v>27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41" t="s">
        <v>32</v>
      </c>
      <c r="B7" s="30" t="s">
        <v>16</v>
      </c>
      <c r="C7" s="30" t="s">
        <v>16</v>
      </c>
      <c r="D7" s="41" t="s">
        <v>25</v>
      </c>
      <c r="E7" s="30"/>
      <c r="F7" s="30"/>
      <c r="G7" s="30" t="s">
        <v>26</v>
      </c>
      <c r="H7" s="30"/>
      <c r="I7" s="42" t="s">
        <v>104</v>
      </c>
      <c r="J7" s="43" t="s">
        <v>105</v>
      </c>
    </row>
    <row r="8" ht="14.25" customHeight="1">
      <c r="A8" s="35" t="s">
        <v>32</v>
      </c>
      <c r="H8" s="41" t="s">
        <v>106</v>
      </c>
      <c r="I8" s="44"/>
    </row>
    <row r="9" ht="14.25" customHeight="1">
      <c r="I9" s="44"/>
    </row>
    <row r="10" ht="14.25" customHeight="1">
      <c r="I10" s="44"/>
    </row>
    <row r="11" ht="14.25" customHeight="1">
      <c r="I11" s="44"/>
    </row>
    <row r="12" ht="14.25" customHeight="1">
      <c r="A12" s="2" t="s">
        <v>107</v>
      </c>
      <c r="B12" s="2" t="s">
        <v>108</v>
      </c>
      <c r="I12" s="44"/>
    </row>
    <row r="13" ht="14.25" customHeight="1">
      <c r="A13" s="2" t="s">
        <v>109</v>
      </c>
      <c r="B13" s="2" t="s">
        <v>110</v>
      </c>
      <c r="I13" s="44"/>
    </row>
    <row r="14" ht="14.25" customHeight="1">
      <c r="A14" s="2" t="s">
        <v>111</v>
      </c>
      <c r="B14" s="12" t="s">
        <v>112</v>
      </c>
      <c r="I14" s="44"/>
    </row>
    <row r="15" ht="14.25" customHeight="1">
      <c r="A15" s="2" t="s">
        <v>113</v>
      </c>
      <c r="B15" s="12" t="s">
        <v>114</v>
      </c>
      <c r="I15" s="44"/>
    </row>
    <row r="16" ht="14.25" customHeight="1">
      <c r="A16" s="2" t="s">
        <v>115</v>
      </c>
      <c r="B16" s="2" t="s">
        <v>116</v>
      </c>
      <c r="I16" s="44"/>
    </row>
    <row r="17" ht="14.25" customHeight="1">
      <c r="A17" s="2" t="s">
        <v>117</v>
      </c>
      <c r="B17" s="2" t="s">
        <v>118</v>
      </c>
      <c r="I17" s="44"/>
    </row>
    <row r="18" ht="14.25" customHeight="1">
      <c r="A18" s="2" t="s">
        <v>100</v>
      </c>
      <c r="B18" s="2" t="s">
        <v>119</v>
      </c>
      <c r="I18" s="44"/>
    </row>
    <row r="19" ht="14.25" customHeight="1">
      <c r="I19" s="44"/>
    </row>
    <row r="20" ht="14.25" customHeight="1">
      <c r="I20" s="44"/>
    </row>
    <row r="21" ht="14.25" customHeight="1">
      <c r="I21" s="44"/>
    </row>
    <row r="22" ht="14.25" customHeight="1">
      <c r="I22" s="44"/>
    </row>
    <row r="23" ht="14.25" customHeight="1">
      <c r="I23" s="44"/>
    </row>
    <row r="24" ht="14.25" customHeight="1">
      <c r="I24" s="44"/>
    </row>
    <row r="25" ht="14.25" customHeight="1">
      <c r="I25" s="44"/>
    </row>
    <row r="26" ht="14.25" customHeight="1">
      <c r="I26" s="44"/>
    </row>
    <row r="27" ht="14.25" customHeight="1">
      <c r="I27" s="44"/>
    </row>
    <row r="28" ht="14.25" customHeight="1">
      <c r="I28" s="44"/>
    </row>
    <row r="29" ht="14.25" customHeight="1">
      <c r="I29" s="44"/>
    </row>
    <row r="30" ht="14.25" customHeight="1">
      <c r="I30" s="44"/>
    </row>
    <row r="31" ht="14.25" customHeight="1">
      <c r="I31" s="44"/>
    </row>
    <row r="32" ht="14.25" customHeight="1">
      <c r="I32" s="44"/>
    </row>
    <row r="33" ht="14.25" customHeight="1">
      <c r="I33" s="44"/>
    </row>
    <row r="34" ht="14.25" customHeight="1">
      <c r="I34" s="44"/>
    </row>
    <row r="35" ht="14.25" customHeight="1">
      <c r="I35" s="44"/>
    </row>
    <row r="36" ht="14.25" customHeight="1">
      <c r="I36" s="44"/>
    </row>
    <row r="37" ht="14.25" customHeight="1">
      <c r="I37" s="44"/>
    </row>
    <row r="38" ht="14.25" customHeight="1">
      <c r="I38" s="44"/>
    </row>
    <row r="39" ht="14.25" customHeight="1">
      <c r="I39" s="44"/>
    </row>
    <row r="40" ht="14.25" customHeight="1">
      <c r="I40" s="44"/>
    </row>
    <row r="41" ht="14.25" customHeight="1">
      <c r="I41" s="44"/>
    </row>
    <row r="42" ht="14.25" customHeight="1">
      <c r="I42" s="44"/>
    </row>
    <row r="43" ht="14.25" customHeight="1">
      <c r="I43" s="44"/>
    </row>
    <row r="44" ht="14.25" customHeight="1">
      <c r="I44" s="44"/>
    </row>
    <row r="45" ht="14.25" customHeight="1">
      <c r="I45" s="44"/>
    </row>
    <row r="46" ht="14.25" customHeight="1">
      <c r="I46" s="44"/>
    </row>
    <row r="47" ht="14.25" customHeight="1">
      <c r="I47" s="44"/>
    </row>
    <row r="48" ht="14.25" customHeight="1">
      <c r="I48" s="44"/>
    </row>
    <row r="49" ht="14.25" customHeight="1">
      <c r="I49" s="44"/>
    </row>
    <row r="50" ht="14.25" customHeight="1">
      <c r="I50" s="44"/>
    </row>
    <row r="51" ht="14.25" customHeight="1">
      <c r="I51" s="44"/>
    </row>
    <row r="52" ht="14.25" customHeight="1">
      <c r="I52" s="44"/>
    </row>
    <row r="53" ht="14.25" customHeight="1">
      <c r="I53" s="44"/>
    </row>
    <row r="54" ht="14.25" customHeight="1">
      <c r="I54" s="44"/>
    </row>
    <row r="55" ht="14.25" customHeight="1">
      <c r="I55" s="44"/>
    </row>
    <row r="56" ht="14.25" customHeight="1">
      <c r="I56" s="44"/>
    </row>
    <row r="57" ht="14.25" customHeight="1">
      <c r="I57" s="44"/>
    </row>
    <row r="58" ht="14.25" customHeight="1">
      <c r="I58" s="44"/>
    </row>
    <row r="59" ht="14.25" customHeight="1">
      <c r="I59" s="44"/>
    </row>
    <row r="60" ht="14.25" customHeight="1">
      <c r="I60" s="44"/>
    </row>
    <row r="61" ht="14.25" customHeight="1">
      <c r="I61" s="44"/>
    </row>
    <row r="62" ht="14.25" customHeight="1">
      <c r="I62" s="44"/>
    </row>
    <row r="63" ht="14.25" customHeight="1">
      <c r="I63" s="44"/>
    </row>
    <row r="64" ht="14.25" customHeight="1">
      <c r="I64" s="44"/>
    </row>
    <row r="65" ht="14.25" customHeight="1">
      <c r="I65" s="44"/>
    </row>
    <row r="66" ht="14.25" customHeight="1">
      <c r="I66" s="44"/>
    </row>
    <row r="67" ht="14.25" customHeight="1">
      <c r="I67" s="44"/>
    </row>
    <row r="68" ht="14.25" customHeight="1">
      <c r="I68" s="44"/>
    </row>
    <row r="69" ht="14.25" customHeight="1">
      <c r="I69" s="44"/>
    </row>
    <row r="70" ht="14.25" customHeight="1">
      <c r="I70" s="44"/>
    </row>
    <row r="71" ht="14.25" customHeight="1">
      <c r="I71" s="44"/>
    </row>
    <row r="72" ht="14.25" customHeight="1">
      <c r="I72" s="44"/>
    </row>
    <row r="73" ht="14.25" customHeight="1">
      <c r="I73" s="44"/>
    </row>
    <row r="74" ht="14.25" customHeight="1">
      <c r="I74" s="44"/>
    </row>
    <row r="75" ht="14.25" customHeight="1">
      <c r="I75" s="44"/>
    </row>
    <row r="76" ht="14.25" customHeight="1">
      <c r="I76" s="44"/>
    </row>
    <row r="77" ht="14.25" customHeight="1">
      <c r="I77" s="44"/>
    </row>
    <row r="78" ht="14.25" customHeight="1">
      <c r="I78" s="44"/>
    </row>
    <row r="79" ht="14.25" customHeight="1">
      <c r="I79" s="44"/>
    </row>
    <row r="80" ht="14.25" customHeight="1">
      <c r="I80" s="44"/>
    </row>
    <row r="81" ht="14.25" customHeight="1">
      <c r="I81" s="44"/>
    </row>
    <row r="82" ht="14.25" customHeight="1">
      <c r="I82" s="44"/>
    </row>
    <row r="83" ht="14.25" customHeight="1">
      <c r="I83" s="44"/>
    </row>
    <row r="84" ht="14.25" customHeight="1">
      <c r="I84" s="44"/>
    </row>
    <row r="85" ht="14.25" customHeight="1">
      <c r="I85" s="44"/>
    </row>
    <row r="86" ht="14.25" customHeight="1">
      <c r="I86" s="44"/>
    </row>
    <row r="87" ht="14.25" customHeight="1">
      <c r="I87" s="44"/>
    </row>
    <row r="88" ht="14.25" customHeight="1">
      <c r="I88" s="44"/>
    </row>
    <row r="89" ht="14.25" customHeight="1">
      <c r="I89" s="44"/>
    </row>
    <row r="90" ht="14.25" customHeight="1">
      <c r="I90" s="44"/>
    </row>
    <row r="91" ht="14.25" customHeight="1">
      <c r="I91" s="44"/>
    </row>
    <row r="92" ht="14.25" customHeight="1">
      <c r="I92" s="44"/>
    </row>
    <row r="93" ht="14.25" customHeight="1">
      <c r="I93" s="44"/>
    </row>
    <row r="94" ht="14.25" customHeight="1">
      <c r="I94" s="44"/>
    </row>
    <row r="95" ht="14.25" customHeight="1">
      <c r="I95" s="44"/>
    </row>
    <row r="96" ht="14.25" customHeight="1">
      <c r="I96" s="44"/>
    </row>
    <row r="97" ht="14.25" customHeight="1">
      <c r="I97" s="44"/>
    </row>
    <row r="98" ht="14.25" customHeight="1">
      <c r="I98" s="44"/>
    </row>
    <row r="99" ht="14.25" customHeight="1">
      <c r="I99" s="44"/>
    </row>
    <row r="100" ht="14.25" customHeight="1">
      <c r="I100" s="44"/>
    </row>
    <row r="101" ht="14.25" customHeight="1">
      <c r="I101" s="44"/>
    </row>
    <row r="102" ht="14.25" customHeight="1">
      <c r="I102" s="44"/>
    </row>
    <row r="103" ht="14.25" customHeight="1">
      <c r="I103" s="44"/>
    </row>
    <row r="104" ht="14.25" customHeight="1">
      <c r="I104" s="44"/>
    </row>
    <row r="105" ht="14.25" customHeight="1">
      <c r="I105" s="44"/>
    </row>
    <row r="106" ht="14.25" customHeight="1">
      <c r="I106" s="44"/>
    </row>
    <row r="107" ht="14.25" customHeight="1">
      <c r="I107" s="44"/>
    </row>
    <row r="108" ht="14.25" customHeight="1">
      <c r="I108" s="44"/>
    </row>
    <row r="109" ht="14.25" customHeight="1">
      <c r="I109" s="44"/>
    </row>
    <row r="110" ht="14.25" customHeight="1">
      <c r="I110" s="44"/>
    </row>
    <row r="111" ht="14.25" customHeight="1">
      <c r="I111" s="44"/>
    </row>
    <row r="112" ht="14.25" customHeight="1">
      <c r="I112" s="44"/>
    </row>
    <row r="113" ht="14.25" customHeight="1">
      <c r="I113" s="44"/>
    </row>
    <row r="114" ht="14.25" customHeight="1">
      <c r="I114" s="44"/>
    </row>
    <row r="115" ht="14.25" customHeight="1">
      <c r="I115" s="44"/>
    </row>
    <row r="116" ht="14.25" customHeight="1">
      <c r="I116" s="44"/>
    </row>
    <row r="117" ht="14.25" customHeight="1">
      <c r="I117" s="44"/>
    </row>
    <row r="118" ht="14.25" customHeight="1">
      <c r="I118" s="44"/>
    </row>
    <row r="119" ht="14.25" customHeight="1">
      <c r="I119" s="44"/>
    </row>
    <row r="120" ht="14.25" customHeight="1">
      <c r="I120" s="44"/>
    </row>
    <row r="121" ht="14.25" customHeight="1">
      <c r="I121" s="44"/>
    </row>
    <row r="122" ht="14.25" customHeight="1">
      <c r="I122" s="44"/>
    </row>
    <row r="123" ht="14.25" customHeight="1">
      <c r="I123" s="44"/>
    </row>
    <row r="124" ht="14.25" customHeight="1">
      <c r="I124" s="44"/>
    </row>
    <row r="125" ht="14.25" customHeight="1">
      <c r="I125" s="44"/>
    </row>
    <row r="126" ht="14.25" customHeight="1">
      <c r="I126" s="44"/>
    </row>
    <row r="127" ht="14.25" customHeight="1">
      <c r="I127" s="44"/>
    </row>
    <row r="128" ht="14.25" customHeight="1">
      <c r="I128" s="44"/>
    </row>
    <row r="129" ht="14.25" customHeight="1">
      <c r="I129" s="44"/>
    </row>
    <row r="130" ht="14.25" customHeight="1">
      <c r="I130" s="44"/>
    </row>
    <row r="131" ht="14.25" customHeight="1">
      <c r="I131" s="44"/>
    </row>
    <row r="132" ht="14.25" customHeight="1">
      <c r="I132" s="44"/>
    </row>
    <row r="133" ht="14.25" customHeight="1">
      <c r="I133" s="44"/>
    </row>
    <row r="134" ht="14.25" customHeight="1">
      <c r="I134" s="44"/>
    </row>
    <row r="135" ht="14.25" customHeight="1">
      <c r="I135" s="44"/>
    </row>
    <row r="136" ht="14.25" customHeight="1">
      <c r="I136" s="44"/>
    </row>
    <row r="137" ht="14.25" customHeight="1">
      <c r="I137" s="44"/>
    </row>
    <row r="138" ht="14.25" customHeight="1">
      <c r="I138" s="44"/>
    </row>
    <row r="139" ht="14.25" customHeight="1">
      <c r="I139" s="44"/>
    </row>
    <row r="140" ht="14.25" customHeight="1">
      <c r="I140" s="44"/>
    </row>
    <row r="141" ht="14.25" customHeight="1">
      <c r="I141" s="44"/>
    </row>
    <row r="142" ht="14.25" customHeight="1">
      <c r="I142" s="44"/>
    </row>
    <row r="143" ht="14.25" customHeight="1">
      <c r="I143" s="44"/>
    </row>
    <row r="144" ht="14.25" customHeight="1">
      <c r="I144" s="44"/>
    </row>
    <row r="145" ht="14.25" customHeight="1">
      <c r="I145" s="44"/>
    </row>
    <row r="146" ht="14.25" customHeight="1">
      <c r="I146" s="44"/>
    </row>
    <row r="147" ht="14.25" customHeight="1">
      <c r="I147" s="44"/>
    </row>
    <row r="148" ht="14.25" customHeight="1">
      <c r="I148" s="44"/>
    </row>
    <row r="149" ht="14.25" customHeight="1">
      <c r="I149" s="44"/>
    </row>
    <row r="150" ht="14.25" customHeight="1">
      <c r="I150" s="44"/>
    </row>
    <row r="151" ht="14.25" customHeight="1">
      <c r="I151" s="44"/>
    </row>
    <row r="152" ht="14.25" customHeight="1">
      <c r="I152" s="44"/>
    </row>
    <row r="153" ht="14.25" customHeight="1">
      <c r="I153" s="44"/>
    </row>
    <row r="154" ht="14.25" customHeight="1">
      <c r="I154" s="44"/>
    </row>
    <row r="155" ht="14.25" customHeight="1">
      <c r="I155" s="44"/>
    </row>
    <row r="156" ht="14.25" customHeight="1">
      <c r="I156" s="44"/>
    </row>
    <row r="157" ht="14.25" customHeight="1">
      <c r="I157" s="44"/>
    </row>
    <row r="158" ht="14.25" customHeight="1">
      <c r="I158" s="44"/>
    </row>
    <row r="159" ht="14.25" customHeight="1">
      <c r="I159" s="44"/>
    </row>
    <row r="160" ht="14.25" customHeight="1">
      <c r="I160" s="44"/>
    </row>
    <row r="161" ht="14.25" customHeight="1">
      <c r="I161" s="44"/>
    </row>
    <row r="162" ht="14.25" customHeight="1">
      <c r="I162" s="44"/>
    </row>
    <row r="163" ht="14.25" customHeight="1">
      <c r="I163" s="44"/>
    </row>
    <row r="164" ht="14.25" customHeight="1">
      <c r="I164" s="44"/>
    </row>
    <row r="165" ht="14.25" customHeight="1">
      <c r="I165" s="44"/>
    </row>
    <row r="166" ht="14.25" customHeight="1">
      <c r="I166" s="44"/>
    </row>
    <row r="167" ht="14.25" customHeight="1">
      <c r="I167" s="44"/>
    </row>
    <row r="168" ht="14.25" customHeight="1">
      <c r="I168" s="44"/>
    </row>
    <row r="169" ht="14.25" customHeight="1">
      <c r="I169" s="44"/>
    </row>
    <row r="170" ht="14.25" customHeight="1">
      <c r="I170" s="44"/>
    </row>
    <row r="171" ht="14.25" customHeight="1">
      <c r="I171" s="44"/>
    </row>
    <row r="172" ht="14.25" customHeight="1">
      <c r="I172" s="44"/>
    </row>
    <row r="173" ht="14.25" customHeight="1">
      <c r="I173" s="44"/>
    </row>
    <row r="174" ht="14.25" customHeight="1">
      <c r="I174" s="44"/>
    </row>
    <row r="175" ht="14.25" customHeight="1">
      <c r="I175" s="44"/>
    </row>
    <row r="176" ht="14.25" customHeight="1">
      <c r="I176" s="44"/>
    </row>
    <row r="177" ht="14.25" customHeight="1">
      <c r="I177" s="44"/>
    </row>
    <row r="178" ht="14.25" customHeight="1">
      <c r="I178" s="44"/>
    </row>
    <row r="179" ht="14.25" customHeight="1">
      <c r="I179" s="44"/>
    </row>
    <row r="180" ht="14.25" customHeight="1">
      <c r="I180" s="44"/>
    </row>
    <row r="181" ht="14.25" customHeight="1">
      <c r="I181" s="44"/>
    </row>
    <row r="182" ht="14.25" customHeight="1">
      <c r="I182" s="44"/>
    </row>
    <row r="183" ht="14.25" customHeight="1">
      <c r="I183" s="44"/>
    </row>
    <row r="184" ht="14.25" customHeight="1">
      <c r="I184" s="44"/>
    </row>
    <row r="185" ht="14.25" customHeight="1">
      <c r="I185" s="44"/>
    </row>
    <row r="186" ht="14.25" customHeight="1">
      <c r="I186" s="44"/>
    </row>
    <row r="187" ht="14.25" customHeight="1">
      <c r="I187" s="44"/>
    </row>
    <row r="188" ht="14.25" customHeight="1">
      <c r="I188" s="44"/>
    </row>
    <row r="189" ht="14.25" customHeight="1">
      <c r="I189" s="44"/>
    </row>
    <row r="190" ht="14.25" customHeight="1">
      <c r="I190" s="44"/>
    </row>
    <row r="191" ht="14.25" customHeight="1">
      <c r="I191" s="44"/>
    </row>
    <row r="192" ht="14.25" customHeight="1">
      <c r="I192" s="44"/>
    </row>
    <row r="193" ht="14.25" customHeight="1">
      <c r="I193" s="44"/>
    </row>
    <row r="194" ht="14.25" customHeight="1">
      <c r="I194" s="44"/>
    </row>
    <row r="195" ht="14.25" customHeight="1">
      <c r="I195" s="44"/>
    </row>
    <row r="196" ht="14.25" customHeight="1">
      <c r="I196" s="44"/>
    </row>
    <row r="197" ht="14.25" customHeight="1">
      <c r="I197" s="44"/>
    </row>
    <row r="198" ht="14.25" customHeight="1">
      <c r="I198" s="44"/>
    </row>
    <row r="199" ht="14.25" customHeight="1">
      <c r="I199" s="44"/>
    </row>
    <row r="200" ht="14.25" customHeight="1">
      <c r="I200" s="44"/>
    </row>
    <row r="201" ht="14.25" customHeight="1">
      <c r="I201" s="44"/>
    </row>
    <row r="202" ht="14.25" customHeight="1">
      <c r="I202" s="44"/>
    </row>
    <row r="203" ht="14.25" customHeight="1">
      <c r="I203" s="44"/>
    </row>
    <row r="204" ht="14.25" customHeight="1">
      <c r="I204" s="44"/>
    </row>
    <row r="205" ht="14.25" customHeight="1">
      <c r="I205" s="44"/>
    </row>
    <row r="206" ht="14.25" customHeight="1">
      <c r="I206" s="44"/>
    </row>
    <row r="207" ht="14.25" customHeight="1">
      <c r="I207" s="44"/>
    </row>
    <row r="208" ht="14.25" customHeight="1">
      <c r="I208" s="44"/>
    </row>
    <row r="209" ht="14.25" customHeight="1">
      <c r="I209" s="44"/>
    </row>
    <row r="210" ht="14.25" customHeight="1">
      <c r="I210" s="44"/>
    </row>
    <row r="211" ht="14.25" customHeight="1">
      <c r="I211" s="44"/>
    </row>
    <row r="212" ht="14.25" customHeight="1">
      <c r="I212" s="44"/>
    </row>
    <row r="213" ht="14.25" customHeight="1">
      <c r="I213" s="44"/>
    </row>
    <row r="214" ht="14.25" customHeight="1">
      <c r="I214" s="44"/>
    </row>
    <row r="215" ht="14.25" customHeight="1">
      <c r="I215" s="44"/>
    </row>
    <row r="216" ht="14.25" customHeight="1">
      <c r="I216" s="44"/>
    </row>
    <row r="217" ht="14.25" customHeight="1">
      <c r="I217" s="44"/>
    </row>
    <row r="218" ht="14.25" customHeight="1">
      <c r="I218" s="44"/>
    </row>
    <row r="219" ht="14.25" customHeight="1">
      <c r="I219" s="44"/>
    </row>
    <row r="220" ht="14.25" customHeight="1">
      <c r="I220" s="44"/>
    </row>
    <row r="221" ht="14.25" customHeight="1">
      <c r="I221" s="44"/>
    </row>
    <row r="222" ht="14.25" customHeight="1">
      <c r="I222" s="44"/>
    </row>
    <row r="223" ht="14.25" customHeight="1">
      <c r="I223" s="44"/>
    </row>
    <row r="224" ht="14.25" customHeight="1">
      <c r="I224" s="44"/>
    </row>
    <row r="225" ht="14.25" customHeight="1">
      <c r="I225" s="44"/>
    </row>
    <row r="226" ht="14.25" customHeight="1">
      <c r="I226" s="44"/>
    </row>
    <row r="227" ht="14.25" customHeight="1">
      <c r="I227" s="44"/>
    </row>
    <row r="228" ht="14.25" customHeight="1">
      <c r="I228" s="44"/>
    </row>
    <row r="229" ht="14.25" customHeight="1">
      <c r="I229" s="44"/>
    </row>
    <row r="230" ht="14.25" customHeight="1">
      <c r="I230" s="44"/>
    </row>
    <row r="231" ht="14.25" customHeight="1">
      <c r="I231" s="44"/>
    </row>
    <row r="232" ht="14.25" customHeight="1">
      <c r="I232" s="44"/>
    </row>
    <row r="233" ht="14.25" customHeight="1">
      <c r="I233" s="44"/>
    </row>
    <row r="234" ht="14.25" customHeight="1">
      <c r="I234" s="44"/>
    </row>
    <row r="235" ht="14.25" customHeight="1">
      <c r="I235" s="44"/>
    </row>
    <row r="236" ht="14.25" customHeight="1">
      <c r="I236" s="44"/>
    </row>
    <row r="237" ht="14.25" customHeight="1">
      <c r="I237" s="44"/>
    </row>
    <row r="238" ht="14.25" customHeight="1">
      <c r="I238" s="44"/>
    </row>
    <row r="239" ht="14.25" customHeight="1">
      <c r="I239" s="44"/>
    </row>
    <row r="240" ht="14.25" customHeight="1">
      <c r="I240" s="44"/>
    </row>
    <row r="241" ht="14.25" customHeight="1">
      <c r="I241" s="44"/>
    </row>
    <row r="242" ht="14.25" customHeight="1">
      <c r="I242" s="44"/>
    </row>
    <row r="243" ht="14.25" customHeight="1">
      <c r="I243" s="44"/>
    </row>
    <row r="244" ht="14.25" customHeight="1">
      <c r="I244" s="44"/>
    </row>
    <row r="245" ht="14.25" customHeight="1">
      <c r="I245" s="44"/>
    </row>
    <row r="246" ht="14.25" customHeight="1">
      <c r="I246" s="44"/>
    </row>
    <row r="247" ht="14.25" customHeight="1">
      <c r="I247" s="44"/>
    </row>
    <row r="248" ht="14.25" customHeight="1">
      <c r="I248" s="44"/>
    </row>
    <row r="249" ht="14.25" customHeight="1">
      <c r="I249" s="44"/>
    </row>
    <row r="250" ht="14.25" customHeight="1">
      <c r="I250" s="44"/>
    </row>
    <row r="251" ht="14.25" customHeight="1">
      <c r="I251" s="44"/>
    </row>
    <row r="252" ht="14.25" customHeight="1">
      <c r="I252" s="44"/>
    </row>
    <row r="253" ht="14.25" customHeight="1">
      <c r="I253" s="44"/>
    </row>
    <row r="254" ht="14.25" customHeight="1">
      <c r="I254" s="44"/>
    </row>
    <row r="255" ht="14.25" customHeight="1">
      <c r="I255" s="44"/>
    </row>
    <row r="256" ht="14.25" customHeight="1">
      <c r="I256" s="44"/>
    </row>
    <row r="257" ht="14.25" customHeight="1">
      <c r="I257" s="44"/>
    </row>
    <row r="258" ht="14.25" customHeight="1">
      <c r="I258" s="44"/>
    </row>
    <row r="259" ht="14.25" customHeight="1">
      <c r="I259" s="44"/>
    </row>
    <row r="260" ht="14.25" customHeight="1">
      <c r="I260" s="44"/>
    </row>
    <row r="261" ht="14.25" customHeight="1">
      <c r="I261" s="44"/>
    </row>
    <row r="262" ht="14.25" customHeight="1">
      <c r="I262" s="44"/>
    </row>
    <row r="263" ht="14.25" customHeight="1">
      <c r="I263" s="44"/>
    </row>
    <row r="264" ht="14.25" customHeight="1">
      <c r="I264" s="44"/>
    </row>
    <row r="265" ht="14.25" customHeight="1">
      <c r="I265" s="44"/>
    </row>
    <row r="266" ht="14.25" customHeight="1">
      <c r="I266" s="44"/>
    </row>
    <row r="267" ht="14.25" customHeight="1">
      <c r="I267" s="44"/>
    </row>
    <row r="268" ht="14.25" customHeight="1">
      <c r="I268" s="44"/>
    </row>
    <row r="269" ht="14.25" customHeight="1">
      <c r="I269" s="44"/>
    </row>
    <row r="270" ht="14.25" customHeight="1">
      <c r="I270" s="44"/>
    </row>
    <row r="271" ht="14.25" customHeight="1">
      <c r="I271" s="44"/>
    </row>
    <row r="272" ht="14.25" customHeight="1">
      <c r="I272" s="44"/>
    </row>
    <row r="273" ht="14.25" customHeight="1">
      <c r="I273" s="44"/>
    </row>
    <row r="274" ht="14.25" customHeight="1">
      <c r="I274" s="44"/>
    </row>
    <row r="275" ht="14.25" customHeight="1">
      <c r="I275" s="44"/>
    </row>
    <row r="276" ht="14.25" customHeight="1">
      <c r="I276" s="44"/>
    </row>
    <row r="277" ht="14.25" customHeight="1">
      <c r="I277" s="44"/>
    </row>
    <row r="278" ht="14.25" customHeight="1">
      <c r="I278" s="44"/>
    </row>
    <row r="279" ht="14.25" customHeight="1">
      <c r="I279" s="44"/>
    </row>
    <row r="280" ht="14.25" customHeight="1">
      <c r="I280" s="44"/>
    </row>
    <row r="281" ht="14.25" customHeight="1">
      <c r="I281" s="44"/>
    </row>
    <row r="282" ht="14.25" customHeight="1">
      <c r="I282" s="44"/>
    </row>
    <row r="283" ht="14.25" customHeight="1">
      <c r="I283" s="44"/>
    </row>
    <row r="284" ht="14.25" customHeight="1">
      <c r="I284" s="44"/>
    </row>
    <row r="285" ht="14.25" customHeight="1">
      <c r="I285" s="44"/>
    </row>
    <row r="286" ht="14.25" customHeight="1">
      <c r="I286" s="44"/>
    </row>
    <row r="287" ht="14.25" customHeight="1">
      <c r="I287" s="44"/>
    </row>
    <row r="288" ht="14.25" customHeight="1">
      <c r="I288" s="44"/>
    </row>
    <row r="289" ht="14.25" customHeight="1">
      <c r="I289" s="44"/>
    </row>
    <row r="290" ht="14.25" customHeight="1">
      <c r="I290" s="44"/>
    </row>
    <row r="291" ht="14.25" customHeight="1">
      <c r="I291" s="44"/>
    </row>
    <row r="292" ht="14.25" customHeight="1">
      <c r="I292" s="44"/>
    </row>
    <row r="293" ht="14.25" customHeight="1">
      <c r="I293" s="44"/>
    </row>
    <row r="294" ht="14.25" customHeight="1">
      <c r="I294" s="44"/>
    </row>
    <row r="295" ht="14.25" customHeight="1">
      <c r="I295" s="44"/>
    </row>
    <row r="296" ht="14.25" customHeight="1">
      <c r="I296" s="44"/>
    </row>
    <row r="297" ht="14.25" customHeight="1">
      <c r="I297" s="44"/>
    </row>
    <row r="298" ht="14.25" customHeight="1">
      <c r="I298" s="44"/>
    </row>
    <row r="299" ht="14.25" customHeight="1">
      <c r="I299" s="44"/>
    </row>
    <row r="300" ht="14.25" customHeight="1">
      <c r="I300" s="44"/>
    </row>
    <row r="301" ht="14.25" customHeight="1">
      <c r="I301" s="44"/>
    </row>
    <row r="302" ht="14.25" customHeight="1">
      <c r="I302" s="44"/>
    </row>
    <row r="303" ht="14.25" customHeight="1">
      <c r="I303" s="44"/>
    </row>
    <row r="304" ht="14.25" customHeight="1">
      <c r="I304" s="44"/>
    </row>
    <row r="305" ht="14.25" customHeight="1">
      <c r="I305" s="44"/>
    </row>
    <row r="306" ht="14.25" customHeight="1">
      <c r="I306" s="44"/>
    </row>
    <row r="307" ht="14.25" customHeight="1">
      <c r="I307" s="44"/>
    </row>
    <row r="308" ht="14.25" customHeight="1">
      <c r="I308" s="44"/>
    </row>
    <row r="309" ht="14.25" customHeight="1">
      <c r="I309" s="44"/>
    </row>
    <row r="310" ht="14.25" customHeight="1">
      <c r="I310" s="44"/>
    </row>
    <row r="311" ht="14.25" customHeight="1">
      <c r="I311" s="44"/>
    </row>
    <row r="312" ht="14.25" customHeight="1">
      <c r="I312" s="44"/>
    </row>
    <row r="313" ht="14.25" customHeight="1">
      <c r="I313" s="44"/>
    </row>
    <row r="314" ht="14.25" customHeight="1">
      <c r="I314" s="44"/>
    </row>
    <row r="315" ht="14.25" customHeight="1">
      <c r="I315" s="44"/>
    </row>
    <row r="316" ht="14.25" customHeight="1">
      <c r="I316" s="44"/>
    </row>
    <row r="317" ht="14.25" customHeight="1">
      <c r="I317" s="44"/>
    </row>
    <row r="318" ht="14.25" customHeight="1">
      <c r="I318" s="44"/>
    </row>
    <row r="319" ht="14.25" customHeight="1">
      <c r="I319" s="44"/>
    </row>
    <row r="320" ht="14.25" customHeight="1">
      <c r="I320" s="44"/>
    </row>
    <row r="321" ht="14.25" customHeight="1">
      <c r="I321" s="44"/>
    </row>
    <row r="322" ht="14.25" customHeight="1">
      <c r="I322" s="44"/>
    </row>
    <row r="323" ht="14.25" customHeight="1">
      <c r="I323" s="44"/>
    </row>
    <row r="324" ht="14.25" customHeight="1">
      <c r="I324" s="44"/>
    </row>
    <row r="325" ht="14.25" customHeight="1">
      <c r="I325" s="44"/>
    </row>
    <row r="326" ht="14.25" customHeight="1">
      <c r="I326" s="44"/>
    </row>
    <row r="327" ht="14.25" customHeight="1">
      <c r="I327" s="44"/>
    </row>
    <row r="328" ht="14.25" customHeight="1">
      <c r="I328" s="44"/>
    </row>
    <row r="329" ht="14.25" customHeight="1">
      <c r="I329" s="44"/>
    </row>
    <row r="330" ht="14.25" customHeight="1">
      <c r="I330" s="44"/>
    </row>
    <row r="331" ht="14.25" customHeight="1">
      <c r="I331" s="44"/>
    </row>
    <row r="332" ht="14.25" customHeight="1">
      <c r="I332" s="44"/>
    </row>
    <row r="333" ht="14.25" customHeight="1">
      <c r="I333" s="44"/>
    </row>
    <row r="334" ht="14.25" customHeight="1">
      <c r="I334" s="44"/>
    </row>
    <row r="335" ht="14.25" customHeight="1">
      <c r="I335" s="44"/>
    </row>
    <row r="336" ht="14.25" customHeight="1">
      <c r="I336" s="44"/>
    </row>
    <row r="337" ht="14.25" customHeight="1">
      <c r="I337" s="44"/>
    </row>
    <row r="338" ht="14.25" customHeight="1">
      <c r="I338" s="44"/>
    </row>
    <row r="339" ht="14.25" customHeight="1">
      <c r="I339" s="44"/>
    </row>
    <row r="340" ht="14.25" customHeight="1">
      <c r="I340" s="44"/>
    </row>
    <row r="341" ht="14.25" customHeight="1">
      <c r="I341" s="44"/>
    </row>
    <row r="342" ht="14.25" customHeight="1">
      <c r="I342" s="44"/>
    </row>
    <row r="343" ht="14.25" customHeight="1">
      <c r="I343" s="44"/>
    </row>
    <row r="344" ht="14.25" customHeight="1">
      <c r="I344" s="44"/>
    </row>
    <row r="345" ht="14.25" customHeight="1">
      <c r="I345" s="44"/>
    </row>
    <row r="346" ht="14.25" customHeight="1">
      <c r="I346" s="44"/>
    </row>
    <row r="347" ht="14.25" customHeight="1">
      <c r="I347" s="44"/>
    </row>
    <row r="348" ht="14.25" customHeight="1">
      <c r="I348" s="44"/>
    </row>
    <row r="349" ht="14.25" customHeight="1">
      <c r="I349" s="44"/>
    </row>
    <row r="350" ht="14.25" customHeight="1">
      <c r="I350" s="44"/>
    </row>
    <row r="351" ht="14.25" customHeight="1">
      <c r="I351" s="44"/>
    </row>
    <row r="352" ht="14.25" customHeight="1">
      <c r="I352" s="44"/>
    </row>
    <row r="353" ht="14.25" customHeight="1">
      <c r="I353" s="44"/>
    </row>
    <row r="354" ht="14.25" customHeight="1">
      <c r="I354" s="44"/>
    </row>
    <row r="355" ht="14.25" customHeight="1">
      <c r="I355" s="44"/>
    </row>
    <row r="356" ht="14.25" customHeight="1">
      <c r="I356" s="44"/>
    </row>
    <row r="357" ht="14.25" customHeight="1">
      <c r="I357" s="44"/>
    </row>
    <row r="358" ht="14.25" customHeight="1">
      <c r="I358" s="44"/>
    </row>
    <row r="359" ht="14.25" customHeight="1">
      <c r="I359" s="44"/>
    </row>
    <row r="360" ht="14.25" customHeight="1">
      <c r="I360" s="44"/>
    </row>
    <row r="361" ht="14.25" customHeight="1">
      <c r="I361" s="44"/>
    </row>
    <row r="362" ht="14.25" customHeight="1">
      <c r="I362" s="44"/>
    </row>
    <row r="363" ht="14.25" customHeight="1">
      <c r="I363" s="44"/>
    </row>
    <row r="364" ht="14.25" customHeight="1">
      <c r="I364" s="44"/>
    </row>
    <row r="365" ht="14.25" customHeight="1">
      <c r="I365" s="44"/>
    </row>
    <row r="366" ht="14.25" customHeight="1">
      <c r="I366" s="44"/>
    </row>
    <row r="367" ht="14.25" customHeight="1">
      <c r="I367" s="44"/>
    </row>
    <row r="368" ht="14.25" customHeight="1">
      <c r="I368" s="44"/>
    </row>
    <row r="369" ht="14.25" customHeight="1">
      <c r="I369" s="44"/>
    </row>
    <row r="370" ht="14.25" customHeight="1">
      <c r="I370" s="44"/>
    </row>
    <row r="371" ht="14.25" customHeight="1">
      <c r="I371" s="44"/>
    </row>
    <row r="372" ht="14.25" customHeight="1">
      <c r="I372" s="44"/>
    </row>
    <row r="373" ht="14.25" customHeight="1">
      <c r="I373" s="44"/>
    </row>
    <row r="374" ht="14.25" customHeight="1">
      <c r="I374" s="44"/>
    </row>
    <row r="375" ht="14.25" customHeight="1">
      <c r="I375" s="44"/>
    </row>
    <row r="376" ht="14.25" customHeight="1">
      <c r="I376" s="44"/>
    </row>
    <row r="377" ht="14.25" customHeight="1">
      <c r="I377" s="44"/>
    </row>
    <row r="378" ht="14.25" customHeight="1">
      <c r="I378" s="44"/>
    </row>
    <row r="379" ht="14.25" customHeight="1">
      <c r="I379" s="44"/>
    </row>
    <row r="380" ht="14.25" customHeight="1">
      <c r="I380" s="44"/>
    </row>
    <row r="381" ht="14.25" customHeight="1">
      <c r="I381" s="44"/>
    </row>
    <row r="382" ht="14.25" customHeight="1">
      <c r="I382" s="44"/>
    </row>
    <row r="383" ht="14.25" customHeight="1">
      <c r="I383" s="44"/>
    </row>
    <row r="384" ht="14.25" customHeight="1">
      <c r="I384" s="44"/>
    </row>
    <row r="385" ht="14.25" customHeight="1">
      <c r="I385" s="44"/>
    </row>
    <row r="386" ht="14.25" customHeight="1">
      <c r="I386" s="44"/>
    </row>
    <row r="387" ht="14.25" customHeight="1">
      <c r="I387" s="44"/>
    </row>
    <row r="388" ht="14.25" customHeight="1">
      <c r="I388" s="44"/>
    </row>
    <row r="389" ht="14.25" customHeight="1">
      <c r="I389" s="44"/>
    </row>
    <row r="390" ht="14.25" customHeight="1">
      <c r="I390" s="44"/>
    </row>
    <row r="391" ht="14.25" customHeight="1">
      <c r="I391" s="44"/>
    </row>
    <row r="392" ht="14.25" customHeight="1">
      <c r="I392" s="44"/>
    </row>
    <row r="393" ht="14.25" customHeight="1">
      <c r="I393" s="44"/>
    </row>
    <row r="394" ht="14.25" customHeight="1">
      <c r="I394" s="44"/>
    </row>
    <row r="395" ht="14.25" customHeight="1">
      <c r="I395" s="44"/>
    </row>
    <row r="396" ht="14.25" customHeight="1">
      <c r="I396" s="44"/>
    </row>
    <row r="397" ht="14.25" customHeight="1">
      <c r="I397" s="44"/>
    </row>
    <row r="398" ht="14.25" customHeight="1">
      <c r="I398" s="44"/>
    </row>
    <row r="399" ht="14.25" customHeight="1">
      <c r="I399" s="44"/>
    </row>
    <row r="400" ht="14.25" customHeight="1">
      <c r="I400" s="44"/>
    </row>
    <row r="401" ht="14.25" customHeight="1">
      <c r="I401" s="44"/>
    </row>
    <row r="402" ht="14.25" customHeight="1">
      <c r="I402" s="44"/>
    </row>
    <row r="403" ht="14.25" customHeight="1">
      <c r="I403" s="44"/>
    </row>
    <row r="404" ht="14.25" customHeight="1">
      <c r="I404" s="44"/>
    </row>
    <row r="405" ht="14.25" customHeight="1">
      <c r="I405" s="44"/>
    </row>
    <row r="406" ht="14.25" customHeight="1">
      <c r="I406" s="44"/>
    </row>
    <row r="407" ht="14.25" customHeight="1">
      <c r="I407" s="44"/>
    </row>
    <row r="408" ht="14.25" customHeight="1">
      <c r="I408" s="44"/>
    </row>
    <row r="409" ht="14.25" customHeight="1">
      <c r="I409" s="44"/>
    </row>
    <row r="410" ht="14.25" customHeight="1">
      <c r="I410" s="44"/>
    </row>
    <row r="411" ht="14.25" customHeight="1">
      <c r="I411" s="44"/>
    </row>
    <row r="412" ht="14.25" customHeight="1">
      <c r="I412" s="44"/>
    </row>
    <row r="413" ht="14.25" customHeight="1">
      <c r="I413" s="44"/>
    </row>
    <row r="414" ht="14.25" customHeight="1">
      <c r="I414" s="44"/>
    </row>
    <row r="415" ht="14.25" customHeight="1">
      <c r="I415" s="44"/>
    </row>
    <row r="416" ht="14.25" customHeight="1">
      <c r="I416" s="44"/>
    </row>
    <row r="417" ht="14.25" customHeight="1">
      <c r="I417" s="44"/>
    </row>
    <row r="418" ht="14.25" customHeight="1">
      <c r="I418" s="44"/>
    </row>
    <row r="419" ht="14.25" customHeight="1">
      <c r="I419" s="44"/>
    </row>
    <row r="420" ht="14.25" customHeight="1">
      <c r="I420" s="44"/>
    </row>
    <row r="421" ht="14.25" customHeight="1">
      <c r="I421" s="44"/>
    </row>
    <row r="422" ht="14.25" customHeight="1">
      <c r="I422" s="44"/>
    </row>
    <row r="423" ht="14.25" customHeight="1">
      <c r="I423" s="44"/>
    </row>
    <row r="424" ht="14.25" customHeight="1">
      <c r="I424" s="44"/>
    </row>
    <row r="425" ht="14.25" customHeight="1">
      <c r="I425" s="44"/>
    </row>
    <row r="426" ht="14.25" customHeight="1">
      <c r="I426" s="44"/>
    </row>
    <row r="427" ht="14.25" customHeight="1">
      <c r="I427" s="44"/>
    </row>
    <row r="428" ht="14.25" customHeight="1">
      <c r="I428" s="44"/>
    </row>
    <row r="429" ht="14.25" customHeight="1">
      <c r="I429" s="44"/>
    </row>
    <row r="430" ht="14.25" customHeight="1">
      <c r="I430" s="44"/>
    </row>
    <row r="431" ht="14.25" customHeight="1">
      <c r="I431" s="44"/>
    </row>
    <row r="432" ht="14.25" customHeight="1">
      <c r="I432" s="44"/>
    </row>
    <row r="433" ht="14.25" customHeight="1">
      <c r="I433" s="44"/>
    </row>
    <row r="434" ht="14.25" customHeight="1">
      <c r="I434" s="44"/>
    </row>
    <row r="435" ht="14.25" customHeight="1">
      <c r="I435" s="44"/>
    </row>
    <row r="436" ht="14.25" customHeight="1">
      <c r="I436" s="44"/>
    </row>
    <row r="437" ht="14.25" customHeight="1">
      <c r="I437" s="44"/>
    </row>
    <row r="438" ht="14.25" customHeight="1">
      <c r="I438" s="44"/>
    </row>
    <row r="439" ht="14.25" customHeight="1">
      <c r="I439" s="44"/>
    </row>
    <row r="440" ht="14.25" customHeight="1">
      <c r="I440" s="44"/>
    </row>
    <row r="441" ht="14.25" customHeight="1">
      <c r="I441" s="44"/>
    </row>
    <row r="442" ht="14.25" customHeight="1">
      <c r="I442" s="44"/>
    </row>
    <row r="443" ht="14.25" customHeight="1">
      <c r="I443" s="44"/>
    </row>
    <row r="444" ht="14.25" customHeight="1">
      <c r="I444" s="44"/>
    </row>
    <row r="445" ht="14.25" customHeight="1">
      <c r="I445" s="44"/>
    </row>
    <row r="446" ht="14.25" customHeight="1">
      <c r="I446" s="44"/>
    </row>
    <row r="447" ht="14.25" customHeight="1">
      <c r="I447" s="44"/>
    </row>
    <row r="448" ht="14.25" customHeight="1">
      <c r="I448" s="44"/>
    </row>
    <row r="449" ht="14.25" customHeight="1">
      <c r="I449" s="44"/>
    </row>
    <row r="450" ht="14.25" customHeight="1">
      <c r="I450" s="44"/>
    </row>
    <row r="451" ht="14.25" customHeight="1">
      <c r="I451" s="44"/>
    </row>
    <row r="452" ht="14.25" customHeight="1">
      <c r="I452" s="44"/>
    </row>
    <row r="453" ht="14.25" customHeight="1">
      <c r="I453" s="44"/>
    </row>
    <row r="454" ht="14.25" customHeight="1">
      <c r="I454" s="44"/>
    </row>
    <row r="455" ht="14.25" customHeight="1">
      <c r="I455" s="44"/>
    </row>
    <row r="456" ht="14.25" customHeight="1">
      <c r="I456" s="44"/>
    </row>
    <row r="457" ht="14.25" customHeight="1">
      <c r="I457" s="44"/>
    </row>
    <row r="458" ht="14.25" customHeight="1">
      <c r="I458" s="44"/>
    </row>
    <row r="459" ht="14.25" customHeight="1">
      <c r="I459" s="44"/>
    </row>
    <row r="460" ht="14.25" customHeight="1">
      <c r="I460" s="44"/>
    </row>
    <row r="461" ht="14.25" customHeight="1">
      <c r="I461" s="44"/>
    </row>
    <row r="462" ht="14.25" customHeight="1">
      <c r="I462" s="44"/>
    </row>
    <row r="463" ht="14.25" customHeight="1">
      <c r="I463" s="44"/>
    </row>
    <row r="464" ht="14.25" customHeight="1">
      <c r="I464" s="44"/>
    </row>
    <row r="465" ht="14.25" customHeight="1">
      <c r="I465" s="44"/>
    </row>
    <row r="466" ht="14.25" customHeight="1">
      <c r="I466" s="44"/>
    </row>
    <row r="467" ht="14.25" customHeight="1">
      <c r="I467" s="44"/>
    </row>
    <row r="468" ht="14.25" customHeight="1">
      <c r="I468" s="44"/>
    </row>
    <row r="469" ht="14.25" customHeight="1">
      <c r="I469" s="44"/>
    </row>
    <row r="470" ht="14.25" customHeight="1">
      <c r="I470" s="44"/>
    </row>
    <row r="471" ht="14.25" customHeight="1">
      <c r="I471" s="44"/>
    </row>
    <row r="472" ht="14.25" customHeight="1">
      <c r="I472" s="44"/>
    </row>
    <row r="473" ht="14.25" customHeight="1">
      <c r="I473" s="44"/>
    </row>
    <row r="474" ht="14.25" customHeight="1">
      <c r="I474" s="44"/>
    </row>
    <row r="475" ht="14.25" customHeight="1">
      <c r="I475" s="44"/>
    </row>
    <row r="476" ht="14.25" customHeight="1">
      <c r="I476" s="44"/>
    </row>
    <row r="477" ht="14.25" customHeight="1">
      <c r="I477" s="44"/>
    </row>
    <row r="478" ht="14.25" customHeight="1">
      <c r="I478" s="44"/>
    </row>
    <row r="479" ht="14.25" customHeight="1">
      <c r="I479" s="44"/>
    </row>
    <row r="480" ht="14.25" customHeight="1">
      <c r="I480" s="44"/>
    </row>
    <row r="481" ht="14.25" customHeight="1">
      <c r="I481" s="44"/>
    </row>
    <row r="482" ht="14.25" customHeight="1">
      <c r="I482" s="44"/>
    </row>
    <row r="483" ht="14.25" customHeight="1">
      <c r="I483" s="44"/>
    </row>
    <row r="484" ht="14.25" customHeight="1">
      <c r="I484" s="44"/>
    </row>
    <row r="485" ht="14.25" customHeight="1">
      <c r="I485" s="44"/>
    </row>
    <row r="486" ht="14.25" customHeight="1">
      <c r="I486" s="44"/>
    </row>
    <row r="487" ht="14.25" customHeight="1">
      <c r="I487" s="44"/>
    </row>
    <row r="488" ht="14.25" customHeight="1">
      <c r="I488" s="44"/>
    </row>
    <row r="489" ht="14.25" customHeight="1">
      <c r="I489" s="44"/>
    </row>
    <row r="490" ht="14.25" customHeight="1">
      <c r="I490" s="44"/>
    </row>
    <row r="491" ht="14.25" customHeight="1">
      <c r="I491" s="44"/>
    </row>
    <row r="492" ht="14.25" customHeight="1">
      <c r="I492" s="44"/>
    </row>
    <row r="493" ht="14.25" customHeight="1">
      <c r="I493" s="44"/>
    </row>
    <row r="494" ht="14.25" customHeight="1">
      <c r="I494" s="44"/>
    </row>
    <row r="495" ht="14.25" customHeight="1">
      <c r="I495" s="44"/>
    </row>
    <row r="496" ht="14.25" customHeight="1">
      <c r="I496" s="44"/>
    </row>
    <row r="497" ht="14.25" customHeight="1">
      <c r="I497" s="44"/>
    </row>
    <row r="498" ht="14.25" customHeight="1">
      <c r="I498" s="44"/>
    </row>
    <row r="499" ht="14.25" customHeight="1">
      <c r="I499" s="44"/>
    </row>
    <row r="500" ht="14.25" customHeight="1">
      <c r="I500" s="44"/>
    </row>
    <row r="501" ht="14.25" customHeight="1">
      <c r="I501" s="44"/>
    </row>
    <row r="502" ht="14.25" customHeight="1">
      <c r="I502" s="44"/>
    </row>
    <row r="503" ht="14.25" customHeight="1">
      <c r="I503" s="44"/>
    </row>
    <row r="504" ht="14.25" customHeight="1">
      <c r="I504" s="44"/>
    </row>
    <row r="505" ht="14.25" customHeight="1">
      <c r="I505" s="44"/>
    </row>
    <row r="506" ht="14.25" customHeight="1">
      <c r="I506" s="44"/>
    </row>
    <row r="507" ht="14.25" customHeight="1">
      <c r="I507" s="44"/>
    </row>
    <row r="508" ht="14.25" customHeight="1">
      <c r="I508" s="44"/>
    </row>
    <row r="509" ht="14.25" customHeight="1">
      <c r="I509" s="44"/>
    </row>
    <row r="510" ht="14.25" customHeight="1">
      <c r="I510" s="44"/>
    </row>
    <row r="511" ht="14.25" customHeight="1">
      <c r="I511" s="44"/>
    </row>
    <row r="512" ht="14.25" customHeight="1">
      <c r="I512" s="44"/>
    </row>
    <row r="513" ht="14.25" customHeight="1">
      <c r="I513" s="44"/>
    </row>
    <row r="514" ht="14.25" customHeight="1">
      <c r="I514" s="44"/>
    </row>
    <row r="515" ht="14.25" customHeight="1">
      <c r="I515" s="44"/>
    </row>
    <row r="516" ht="14.25" customHeight="1">
      <c r="I516" s="44"/>
    </row>
    <row r="517" ht="14.25" customHeight="1">
      <c r="I517" s="44"/>
    </row>
    <row r="518" ht="14.25" customHeight="1">
      <c r="I518" s="44"/>
    </row>
    <row r="519" ht="14.25" customHeight="1">
      <c r="I519" s="44"/>
    </row>
    <row r="520" ht="14.25" customHeight="1">
      <c r="I520" s="44"/>
    </row>
    <row r="521" ht="14.25" customHeight="1">
      <c r="I521" s="44"/>
    </row>
    <row r="522" ht="14.25" customHeight="1">
      <c r="I522" s="44"/>
    </row>
    <row r="523" ht="14.25" customHeight="1">
      <c r="I523" s="44"/>
    </row>
    <row r="524" ht="14.25" customHeight="1">
      <c r="I524" s="44"/>
    </row>
    <row r="525" ht="14.25" customHeight="1">
      <c r="I525" s="44"/>
    </row>
    <row r="526" ht="14.25" customHeight="1">
      <c r="I526" s="44"/>
    </row>
    <row r="527" ht="14.25" customHeight="1">
      <c r="I527" s="44"/>
    </row>
    <row r="528" ht="14.25" customHeight="1">
      <c r="I528" s="44"/>
    </row>
    <row r="529" ht="14.25" customHeight="1">
      <c r="I529" s="44"/>
    </row>
    <row r="530" ht="14.25" customHeight="1">
      <c r="I530" s="44"/>
    </row>
    <row r="531" ht="14.25" customHeight="1">
      <c r="I531" s="44"/>
    </row>
    <row r="532" ht="14.25" customHeight="1">
      <c r="I532" s="44"/>
    </row>
    <row r="533" ht="14.25" customHeight="1">
      <c r="I533" s="44"/>
    </row>
    <row r="534" ht="14.25" customHeight="1">
      <c r="I534" s="44"/>
    </row>
    <row r="535" ht="14.25" customHeight="1">
      <c r="I535" s="44"/>
    </row>
    <row r="536" ht="14.25" customHeight="1">
      <c r="I536" s="44"/>
    </row>
    <row r="537" ht="14.25" customHeight="1">
      <c r="I537" s="44"/>
    </row>
    <row r="538" ht="14.25" customHeight="1">
      <c r="I538" s="44"/>
    </row>
    <row r="539" ht="14.25" customHeight="1">
      <c r="I539" s="44"/>
    </row>
    <row r="540" ht="14.25" customHeight="1">
      <c r="I540" s="44"/>
    </row>
    <row r="541" ht="14.25" customHeight="1">
      <c r="I541" s="44"/>
    </row>
    <row r="542" ht="14.25" customHeight="1">
      <c r="I542" s="44"/>
    </row>
    <row r="543" ht="14.25" customHeight="1">
      <c r="I543" s="44"/>
    </row>
    <row r="544" ht="14.25" customHeight="1">
      <c r="I544" s="44"/>
    </row>
    <row r="545" ht="14.25" customHeight="1">
      <c r="I545" s="44"/>
    </row>
    <row r="546" ht="14.25" customHeight="1">
      <c r="I546" s="44"/>
    </row>
    <row r="547" ht="14.25" customHeight="1">
      <c r="I547" s="44"/>
    </row>
    <row r="548" ht="14.25" customHeight="1">
      <c r="I548" s="44"/>
    </row>
    <row r="549" ht="14.25" customHeight="1">
      <c r="I549" s="44"/>
    </row>
    <row r="550" ht="14.25" customHeight="1">
      <c r="I550" s="44"/>
    </row>
    <row r="551" ht="14.25" customHeight="1">
      <c r="I551" s="44"/>
    </row>
    <row r="552" ht="14.25" customHeight="1">
      <c r="I552" s="44"/>
    </row>
    <row r="553" ht="14.25" customHeight="1">
      <c r="I553" s="44"/>
    </row>
    <row r="554" ht="14.25" customHeight="1">
      <c r="I554" s="44"/>
    </row>
    <row r="555" ht="14.25" customHeight="1">
      <c r="I555" s="44"/>
    </row>
    <row r="556" ht="14.25" customHeight="1">
      <c r="I556" s="44"/>
    </row>
    <row r="557" ht="14.25" customHeight="1">
      <c r="I557" s="44"/>
    </row>
    <row r="558" ht="14.25" customHeight="1">
      <c r="I558" s="44"/>
    </row>
    <row r="559" ht="14.25" customHeight="1">
      <c r="I559" s="44"/>
    </row>
    <row r="560" ht="14.25" customHeight="1">
      <c r="I560" s="44"/>
    </row>
    <row r="561" ht="14.25" customHeight="1">
      <c r="I561" s="44"/>
    </row>
    <row r="562" ht="14.25" customHeight="1">
      <c r="I562" s="44"/>
    </row>
    <row r="563" ht="14.25" customHeight="1">
      <c r="I563" s="44"/>
    </row>
    <row r="564" ht="14.25" customHeight="1">
      <c r="I564" s="44"/>
    </row>
    <row r="565" ht="14.25" customHeight="1">
      <c r="I565" s="44"/>
    </row>
    <row r="566" ht="14.25" customHeight="1">
      <c r="I566" s="44"/>
    </row>
    <row r="567" ht="14.25" customHeight="1">
      <c r="I567" s="44"/>
    </row>
    <row r="568" ht="14.25" customHeight="1">
      <c r="I568" s="44"/>
    </row>
    <row r="569" ht="14.25" customHeight="1">
      <c r="I569" s="44"/>
    </row>
    <row r="570" ht="14.25" customHeight="1">
      <c r="I570" s="44"/>
    </row>
    <row r="571" ht="14.25" customHeight="1">
      <c r="I571" s="44"/>
    </row>
    <row r="572" ht="14.25" customHeight="1">
      <c r="I572" s="44"/>
    </row>
    <row r="573" ht="14.25" customHeight="1">
      <c r="I573" s="44"/>
    </row>
    <row r="574" ht="14.25" customHeight="1">
      <c r="I574" s="44"/>
    </row>
    <row r="575" ht="14.25" customHeight="1">
      <c r="I575" s="44"/>
    </row>
    <row r="576" ht="14.25" customHeight="1">
      <c r="I576" s="44"/>
    </row>
    <row r="577" ht="14.25" customHeight="1">
      <c r="I577" s="44"/>
    </row>
    <row r="578" ht="14.25" customHeight="1">
      <c r="I578" s="44"/>
    </row>
    <row r="579" ht="14.25" customHeight="1">
      <c r="I579" s="44"/>
    </row>
    <row r="580" ht="14.25" customHeight="1">
      <c r="I580" s="44"/>
    </row>
    <row r="581" ht="14.25" customHeight="1">
      <c r="I581" s="44"/>
    </row>
    <row r="582" ht="14.25" customHeight="1">
      <c r="I582" s="44"/>
    </row>
    <row r="583" ht="14.25" customHeight="1">
      <c r="I583" s="44"/>
    </row>
    <row r="584" ht="14.25" customHeight="1">
      <c r="I584" s="44"/>
    </row>
    <row r="585" ht="14.25" customHeight="1">
      <c r="I585" s="44"/>
    </row>
    <row r="586" ht="14.25" customHeight="1">
      <c r="I586" s="44"/>
    </row>
    <row r="587" ht="14.25" customHeight="1">
      <c r="I587" s="44"/>
    </row>
    <row r="588" ht="14.25" customHeight="1">
      <c r="I588" s="44"/>
    </row>
    <row r="589" ht="14.25" customHeight="1">
      <c r="I589" s="44"/>
    </row>
    <row r="590" ht="14.25" customHeight="1">
      <c r="I590" s="44"/>
    </row>
    <row r="591" ht="14.25" customHeight="1">
      <c r="I591" s="44"/>
    </row>
    <row r="592" ht="14.25" customHeight="1">
      <c r="I592" s="44"/>
    </row>
    <row r="593" ht="14.25" customHeight="1">
      <c r="I593" s="44"/>
    </row>
    <row r="594" ht="14.25" customHeight="1">
      <c r="I594" s="44"/>
    </row>
    <row r="595" ht="14.25" customHeight="1">
      <c r="I595" s="44"/>
    </row>
    <row r="596" ht="14.25" customHeight="1">
      <c r="I596" s="44"/>
    </row>
    <row r="597" ht="14.25" customHeight="1">
      <c r="I597" s="44"/>
    </row>
    <row r="598" ht="14.25" customHeight="1">
      <c r="I598" s="44"/>
    </row>
    <row r="599" ht="14.25" customHeight="1">
      <c r="I599" s="44"/>
    </row>
    <row r="600" ht="14.25" customHeight="1">
      <c r="I600" s="44"/>
    </row>
    <row r="601" ht="14.25" customHeight="1">
      <c r="I601" s="44"/>
    </row>
    <row r="602" ht="14.25" customHeight="1">
      <c r="I602" s="44"/>
    </row>
    <row r="603" ht="14.25" customHeight="1">
      <c r="I603" s="44"/>
    </row>
    <row r="604" ht="14.25" customHeight="1">
      <c r="I604" s="44"/>
    </row>
    <row r="605" ht="14.25" customHeight="1">
      <c r="I605" s="44"/>
    </row>
    <row r="606" ht="14.25" customHeight="1">
      <c r="I606" s="44"/>
    </row>
    <row r="607" ht="14.25" customHeight="1">
      <c r="I607" s="44"/>
    </row>
    <row r="608" ht="14.25" customHeight="1">
      <c r="I608" s="44"/>
    </row>
    <row r="609" ht="14.25" customHeight="1">
      <c r="I609" s="44"/>
    </row>
    <row r="610" ht="14.25" customHeight="1">
      <c r="I610" s="44"/>
    </row>
    <row r="611" ht="14.25" customHeight="1">
      <c r="I611" s="44"/>
    </row>
    <row r="612" ht="14.25" customHeight="1">
      <c r="I612" s="44"/>
    </row>
    <row r="613" ht="14.25" customHeight="1">
      <c r="I613" s="44"/>
    </row>
    <row r="614" ht="14.25" customHeight="1">
      <c r="I614" s="44"/>
    </row>
    <row r="615" ht="14.25" customHeight="1">
      <c r="I615" s="44"/>
    </row>
    <row r="616" ht="14.25" customHeight="1">
      <c r="I616" s="44"/>
    </row>
    <row r="617" ht="14.25" customHeight="1">
      <c r="I617" s="44"/>
    </row>
    <row r="618" ht="14.25" customHeight="1">
      <c r="I618" s="44"/>
    </row>
    <row r="619" ht="14.25" customHeight="1">
      <c r="I619" s="44"/>
    </row>
    <row r="620" ht="14.25" customHeight="1">
      <c r="I620" s="44"/>
    </row>
    <row r="621" ht="14.25" customHeight="1">
      <c r="I621" s="44"/>
    </row>
    <row r="622" ht="14.25" customHeight="1">
      <c r="I622" s="44"/>
    </row>
    <row r="623" ht="14.25" customHeight="1">
      <c r="I623" s="44"/>
    </row>
    <row r="624" ht="14.25" customHeight="1">
      <c r="I624" s="44"/>
    </row>
    <row r="625" ht="14.25" customHeight="1">
      <c r="I625" s="44"/>
    </row>
    <row r="626" ht="14.25" customHeight="1">
      <c r="I626" s="44"/>
    </row>
    <row r="627" ht="14.25" customHeight="1">
      <c r="I627" s="44"/>
    </row>
    <row r="628" ht="14.25" customHeight="1">
      <c r="I628" s="44"/>
    </row>
    <row r="629" ht="14.25" customHeight="1">
      <c r="I629" s="44"/>
    </row>
    <row r="630" ht="14.25" customHeight="1">
      <c r="I630" s="44"/>
    </row>
    <row r="631" ht="14.25" customHeight="1">
      <c r="I631" s="44"/>
    </row>
    <row r="632" ht="14.25" customHeight="1">
      <c r="I632" s="44"/>
    </row>
    <row r="633" ht="14.25" customHeight="1">
      <c r="I633" s="44"/>
    </row>
    <row r="634" ht="14.25" customHeight="1">
      <c r="I634" s="44"/>
    </row>
    <row r="635" ht="14.25" customHeight="1">
      <c r="I635" s="44"/>
    </row>
    <row r="636" ht="14.25" customHeight="1">
      <c r="I636" s="44"/>
    </row>
    <row r="637" ht="14.25" customHeight="1">
      <c r="I637" s="44"/>
    </row>
    <row r="638" ht="14.25" customHeight="1">
      <c r="I638" s="44"/>
    </row>
    <row r="639" ht="14.25" customHeight="1">
      <c r="I639" s="44"/>
    </row>
    <row r="640" ht="14.25" customHeight="1">
      <c r="I640" s="44"/>
    </row>
    <row r="641" ht="14.25" customHeight="1">
      <c r="I641" s="44"/>
    </row>
    <row r="642" ht="14.25" customHeight="1">
      <c r="I642" s="44"/>
    </row>
    <row r="643" ht="14.25" customHeight="1">
      <c r="I643" s="44"/>
    </row>
    <row r="644" ht="14.25" customHeight="1">
      <c r="I644" s="44"/>
    </row>
    <row r="645" ht="14.25" customHeight="1">
      <c r="I645" s="44"/>
    </row>
    <row r="646" ht="14.25" customHeight="1">
      <c r="I646" s="44"/>
    </row>
    <row r="647" ht="14.25" customHeight="1">
      <c r="I647" s="44"/>
    </row>
    <row r="648" ht="14.25" customHeight="1">
      <c r="I648" s="44"/>
    </row>
    <row r="649" ht="14.25" customHeight="1">
      <c r="I649" s="44"/>
    </row>
    <row r="650" ht="14.25" customHeight="1">
      <c r="I650" s="44"/>
    </row>
    <row r="651" ht="14.25" customHeight="1">
      <c r="I651" s="44"/>
    </row>
    <row r="652" ht="14.25" customHeight="1">
      <c r="I652" s="44"/>
    </row>
    <row r="653" ht="14.25" customHeight="1">
      <c r="I653" s="44"/>
    </row>
    <row r="654" ht="14.25" customHeight="1">
      <c r="I654" s="44"/>
    </row>
    <row r="655" ht="14.25" customHeight="1">
      <c r="I655" s="44"/>
    </row>
    <row r="656" ht="14.25" customHeight="1">
      <c r="I656" s="44"/>
    </row>
    <row r="657" ht="14.25" customHeight="1">
      <c r="I657" s="44"/>
    </row>
    <row r="658" ht="14.25" customHeight="1">
      <c r="I658" s="44"/>
    </row>
    <row r="659" ht="14.25" customHeight="1">
      <c r="I659" s="44"/>
    </row>
    <row r="660" ht="14.25" customHeight="1">
      <c r="I660" s="44"/>
    </row>
    <row r="661" ht="14.25" customHeight="1">
      <c r="I661" s="44"/>
    </row>
    <row r="662" ht="14.25" customHeight="1">
      <c r="I662" s="44"/>
    </row>
    <row r="663" ht="14.25" customHeight="1">
      <c r="I663" s="44"/>
    </row>
    <row r="664" ht="14.25" customHeight="1">
      <c r="I664" s="44"/>
    </row>
    <row r="665" ht="14.25" customHeight="1">
      <c r="I665" s="44"/>
    </row>
    <row r="666" ht="14.25" customHeight="1">
      <c r="I666" s="44"/>
    </row>
    <row r="667" ht="14.25" customHeight="1">
      <c r="I667" s="44"/>
    </row>
    <row r="668" ht="14.25" customHeight="1">
      <c r="I668" s="44"/>
    </row>
    <row r="669" ht="14.25" customHeight="1">
      <c r="I669" s="44"/>
    </row>
    <row r="670" ht="14.25" customHeight="1">
      <c r="I670" s="44"/>
    </row>
    <row r="671" ht="14.25" customHeight="1">
      <c r="I671" s="44"/>
    </row>
    <row r="672" ht="14.25" customHeight="1">
      <c r="I672" s="44"/>
    </row>
    <row r="673" ht="14.25" customHeight="1">
      <c r="I673" s="44"/>
    </row>
    <row r="674" ht="14.25" customHeight="1">
      <c r="I674" s="44"/>
    </row>
    <row r="675" ht="14.25" customHeight="1">
      <c r="I675" s="44"/>
    </row>
    <row r="676" ht="14.25" customHeight="1">
      <c r="I676" s="44"/>
    </row>
    <row r="677" ht="14.25" customHeight="1">
      <c r="I677" s="44"/>
    </row>
    <row r="678" ht="14.25" customHeight="1">
      <c r="I678" s="44"/>
    </row>
    <row r="679" ht="14.25" customHeight="1">
      <c r="I679" s="44"/>
    </row>
    <row r="680" ht="14.25" customHeight="1">
      <c r="I680" s="44"/>
    </row>
    <row r="681" ht="14.25" customHeight="1">
      <c r="I681" s="44"/>
    </row>
    <row r="682" ht="14.25" customHeight="1">
      <c r="I682" s="44"/>
    </row>
    <row r="683" ht="14.25" customHeight="1">
      <c r="I683" s="44"/>
    </row>
    <row r="684" ht="14.25" customHeight="1">
      <c r="I684" s="44"/>
    </row>
    <row r="685" ht="14.25" customHeight="1">
      <c r="I685" s="44"/>
    </row>
    <row r="686" ht="14.25" customHeight="1">
      <c r="I686" s="44"/>
    </row>
    <row r="687" ht="14.25" customHeight="1">
      <c r="I687" s="44"/>
    </row>
    <row r="688" ht="14.25" customHeight="1">
      <c r="I688" s="44"/>
    </row>
    <row r="689" ht="14.25" customHeight="1">
      <c r="I689" s="44"/>
    </row>
    <row r="690" ht="14.25" customHeight="1">
      <c r="I690" s="44"/>
    </row>
    <row r="691" ht="14.25" customHeight="1">
      <c r="I691" s="44"/>
    </row>
    <row r="692" ht="14.25" customHeight="1">
      <c r="I692" s="44"/>
    </row>
    <row r="693" ht="14.25" customHeight="1">
      <c r="I693" s="44"/>
    </row>
    <row r="694" ht="14.25" customHeight="1">
      <c r="I694" s="44"/>
    </row>
    <row r="695" ht="14.25" customHeight="1">
      <c r="I695" s="44"/>
    </row>
    <row r="696" ht="14.25" customHeight="1">
      <c r="I696" s="44"/>
    </row>
    <row r="697" ht="14.25" customHeight="1">
      <c r="I697" s="44"/>
    </row>
    <row r="698" ht="14.25" customHeight="1">
      <c r="I698" s="44"/>
    </row>
    <row r="699" ht="14.25" customHeight="1">
      <c r="I699" s="44"/>
    </row>
    <row r="700" ht="14.25" customHeight="1">
      <c r="I700" s="44"/>
    </row>
    <row r="701" ht="14.25" customHeight="1">
      <c r="I701" s="44"/>
    </row>
    <row r="702" ht="14.25" customHeight="1">
      <c r="I702" s="44"/>
    </row>
    <row r="703" ht="14.25" customHeight="1">
      <c r="I703" s="44"/>
    </row>
    <row r="704" ht="14.25" customHeight="1">
      <c r="I704" s="44"/>
    </row>
    <row r="705" ht="14.25" customHeight="1">
      <c r="I705" s="44"/>
    </row>
    <row r="706" ht="14.25" customHeight="1">
      <c r="I706" s="44"/>
    </row>
    <row r="707" ht="14.25" customHeight="1">
      <c r="I707" s="44"/>
    </row>
    <row r="708" ht="14.25" customHeight="1">
      <c r="I708" s="44"/>
    </row>
    <row r="709" ht="14.25" customHeight="1">
      <c r="I709" s="44"/>
    </row>
    <row r="710" ht="14.25" customHeight="1">
      <c r="I710" s="44"/>
    </row>
    <row r="711" ht="14.25" customHeight="1">
      <c r="I711" s="44"/>
    </row>
    <row r="712" ht="14.25" customHeight="1">
      <c r="I712" s="44"/>
    </row>
    <row r="713" ht="14.25" customHeight="1">
      <c r="I713" s="44"/>
    </row>
    <row r="714" ht="14.25" customHeight="1">
      <c r="I714" s="44"/>
    </row>
    <row r="715" ht="14.25" customHeight="1">
      <c r="I715" s="44"/>
    </row>
    <row r="716" ht="14.25" customHeight="1">
      <c r="I716" s="44"/>
    </row>
    <row r="717" ht="14.25" customHeight="1">
      <c r="I717" s="44"/>
    </row>
    <row r="718" ht="14.25" customHeight="1">
      <c r="I718" s="44"/>
    </row>
    <row r="719" ht="14.25" customHeight="1">
      <c r="I719" s="44"/>
    </row>
    <row r="720" ht="14.25" customHeight="1">
      <c r="I720" s="44"/>
    </row>
    <row r="721" ht="14.25" customHeight="1">
      <c r="I721" s="44"/>
    </row>
    <row r="722" ht="14.25" customHeight="1">
      <c r="I722" s="44"/>
    </row>
    <row r="723" ht="14.25" customHeight="1">
      <c r="I723" s="44"/>
    </row>
    <row r="724" ht="14.25" customHeight="1">
      <c r="I724" s="44"/>
    </row>
    <row r="725" ht="14.25" customHeight="1">
      <c r="I725" s="44"/>
    </row>
    <row r="726" ht="14.25" customHeight="1">
      <c r="I726" s="44"/>
    </row>
    <row r="727" ht="14.25" customHeight="1">
      <c r="I727" s="44"/>
    </row>
    <row r="728" ht="14.25" customHeight="1">
      <c r="I728" s="44"/>
    </row>
    <row r="729" ht="14.25" customHeight="1">
      <c r="I729" s="44"/>
    </row>
    <row r="730" ht="14.25" customHeight="1">
      <c r="I730" s="44"/>
    </row>
    <row r="731" ht="14.25" customHeight="1">
      <c r="I731" s="44"/>
    </row>
    <row r="732" ht="14.25" customHeight="1">
      <c r="I732" s="44"/>
    </row>
    <row r="733" ht="14.25" customHeight="1">
      <c r="I733" s="44"/>
    </row>
    <row r="734" ht="14.25" customHeight="1">
      <c r="I734" s="44"/>
    </row>
    <row r="735" ht="14.25" customHeight="1">
      <c r="I735" s="44"/>
    </row>
    <row r="736" ht="14.25" customHeight="1">
      <c r="I736" s="44"/>
    </row>
    <row r="737" ht="14.25" customHeight="1">
      <c r="I737" s="44"/>
    </row>
    <row r="738" ht="14.25" customHeight="1">
      <c r="I738" s="44"/>
    </row>
    <row r="739" ht="14.25" customHeight="1">
      <c r="I739" s="44"/>
    </row>
    <row r="740" ht="14.25" customHeight="1">
      <c r="I740" s="44"/>
    </row>
    <row r="741" ht="14.25" customHeight="1">
      <c r="I741" s="44"/>
    </row>
    <row r="742" ht="14.25" customHeight="1">
      <c r="I742" s="44"/>
    </row>
    <row r="743" ht="14.25" customHeight="1">
      <c r="I743" s="44"/>
    </row>
    <row r="744" ht="14.25" customHeight="1">
      <c r="I744" s="44"/>
    </row>
    <row r="745" ht="14.25" customHeight="1">
      <c r="I745" s="44"/>
    </row>
    <row r="746" ht="14.25" customHeight="1">
      <c r="I746" s="44"/>
    </row>
    <row r="747" ht="14.25" customHeight="1">
      <c r="I747" s="44"/>
    </row>
    <row r="748" ht="14.25" customHeight="1">
      <c r="I748" s="44"/>
    </row>
    <row r="749" ht="14.25" customHeight="1">
      <c r="I749" s="44"/>
    </row>
    <row r="750" ht="14.25" customHeight="1">
      <c r="I750" s="44"/>
    </row>
    <row r="751" ht="14.25" customHeight="1">
      <c r="I751" s="44"/>
    </row>
    <row r="752" ht="14.25" customHeight="1">
      <c r="I752" s="44"/>
    </row>
    <row r="753" ht="14.25" customHeight="1">
      <c r="I753" s="44"/>
    </row>
    <row r="754" ht="14.25" customHeight="1">
      <c r="I754" s="44"/>
    </row>
    <row r="755" ht="14.25" customHeight="1">
      <c r="I755" s="44"/>
    </row>
    <row r="756" ht="14.25" customHeight="1">
      <c r="I756" s="44"/>
    </row>
    <row r="757" ht="14.25" customHeight="1">
      <c r="I757" s="44"/>
    </row>
    <row r="758" ht="14.25" customHeight="1">
      <c r="I758" s="44"/>
    </row>
    <row r="759" ht="14.25" customHeight="1">
      <c r="I759" s="44"/>
    </row>
    <row r="760" ht="14.25" customHeight="1">
      <c r="I760" s="44"/>
    </row>
    <row r="761" ht="14.25" customHeight="1">
      <c r="I761" s="44"/>
    </row>
    <row r="762" ht="14.25" customHeight="1">
      <c r="I762" s="44"/>
    </row>
    <row r="763" ht="14.25" customHeight="1">
      <c r="I763" s="44"/>
    </row>
    <row r="764" ht="14.25" customHeight="1">
      <c r="I764" s="44"/>
    </row>
    <row r="765" ht="14.25" customHeight="1">
      <c r="I765" s="44"/>
    </row>
    <row r="766" ht="14.25" customHeight="1">
      <c r="I766" s="44"/>
    </row>
    <row r="767" ht="14.25" customHeight="1">
      <c r="I767" s="44"/>
    </row>
    <row r="768" ht="14.25" customHeight="1">
      <c r="I768" s="44"/>
    </row>
    <row r="769" ht="14.25" customHeight="1">
      <c r="I769" s="44"/>
    </row>
    <row r="770" ht="14.25" customHeight="1">
      <c r="I770" s="44"/>
    </row>
    <row r="771" ht="14.25" customHeight="1">
      <c r="I771" s="44"/>
    </row>
    <row r="772" ht="14.25" customHeight="1">
      <c r="I772" s="44"/>
    </row>
    <row r="773" ht="14.25" customHeight="1">
      <c r="I773" s="44"/>
    </row>
    <row r="774" ht="14.25" customHeight="1">
      <c r="I774" s="44"/>
    </row>
    <row r="775" ht="14.25" customHeight="1">
      <c r="I775" s="44"/>
    </row>
    <row r="776" ht="14.25" customHeight="1">
      <c r="I776" s="44"/>
    </row>
    <row r="777" ht="14.25" customHeight="1">
      <c r="I777" s="44"/>
    </row>
    <row r="778" ht="14.25" customHeight="1">
      <c r="I778" s="44"/>
    </row>
    <row r="779" ht="14.25" customHeight="1">
      <c r="I779" s="44"/>
    </row>
    <row r="780" ht="14.25" customHeight="1">
      <c r="I780" s="44"/>
    </row>
    <row r="781" ht="14.25" customHeight="1">
      <c r="I781" s="44"/>
    </row>
    <row r="782" ht="14.25" customHeight="1">
      <c r="I782" s="44"/>
    </row>
    <row r="783" ht="14.25" customHeight="1">
      <c r="I783" s="44"/>
    </row>
    <row r="784" ht="14.25" customHeight="1">
      <c r="I784" s="44"/>
    </row>
    <row r="785" ht="14.25" customHeight="1">
      <c r="I785" s="44"/>
    </row>
    <row r="786" ht="14.25" customHeight="1">
      <c r="I786" s="44"/>
    </row>
    <row r="787" ht="14.25" customHeight="1">
      <c r="I787" s="44"/>
    </row>
    <row r="788" ht="14.25" customHeight="1">
      <c r="I788" s="44"/>
    </row>
    <row r="789" ht="14.25" customHeight="1">
      <c r="I789" s="44"/>
    </row>
    <row r="790" ht="14.25" customHeight="1">
      <c r="I790" s="44"/>
    </row>
    <row r="791" ht="14.25" customHeight="1">
      <c r="I791" s="44"/>
    </row>
    <row r="792" ht="14.25" customHeight="1">
      <c r="I792" s="44"/>
    </row>
    <row r="793" ht="14.25" customHeight="1">
      <c r="I793" s="44"/>
    </row>
    <row r="794" ht="14.25" customHeight="1">
      <c r="I794" s="44"/>
    </row>
    <row r="795" ht="14.25" customHeight="1">
      <c r="I795" s="44"/>
    </row>
    <row r="796" ht="14.25" customHeight="1">
      <c r="I796" s="44"/>
    </row>
    <row r="797" ht="14.25" customHeight="1">
      <c r="I797" s="44"/>
    </row>
    <row r="798" ht="14.25" customHeight="1">
      <c r="I798" s="44"/>
    </row>
    <row r="799" ht="14.25" customHeight="1">
      <c r="I799" s="44"/>
    </row>
    <row r="800" ht="14.25" customHeight="1">
      <c r="I800" s="44"/>
    </row>
    <row r="801" ht="14.25" customHeight="1">
      <c r="I801" s="44"/>
    </row>
    <row r="802" ht="14.25" customHeight="1">
      <c r="I802" s="44"/>
    </row>
    <row r="803" ht="14.25" customHeight="1">
      <c r="I803" s="44"/>
    </row>
    <row r="804" ht="14.25" customHeight="1">
      <c r="I804" s="44"/>
    </row>
    <row r="805" ht="14.25" customHeight="1">
      <c r="I805" s="44"/>
    </row>
    <row r="806" ht="14.25" customHeight="1">
      <c r="I806" s="44"/>
    </row>
    <row r="807" ht="14.25" customHeight="1">
      <c r="I807" s="44"/>
    </row>
    <row r="808" ht="14.25" customHeight="1">
      <c r="I808" s="44"/>
    </row>
    <row r="809" ht="14.25" customHeight="1">
      <c r="I809" s="44"/>
    </row>
    <row r="810" ht="14.25" customHeight="1">
      <c r="I810" s="44"/>
    </row>
    <row r="811" ht="14.25" customHeight="1">
      <c r="I811" s="44"/>
    </row>
    <row r="812" ht="14.25" customHeight="1">
      <c r="I812" s="44"/>
    </row>
    <row r="813" ht="14.25" customHeight="1">
      <c r="I813" s="44"/>
    </row>
    <row r="814" ht="14.25" customHeight="1">
      <c r="I814" s="44"/>
    </row>
    <row r="815" ht="14.25" customHeight="1">
      <c r="I815" s="44"/>
    </row>
    <row r="816" ht="14.25" customHeight="1">
      <c r="I816" s="44"/>
    </row>
    <row r="817" ht="14.25" customHeight="1">
      <c r="I817" s="44"/>
    </row>
    <row r="818" ht="14.25" customHeight="1">
      <c r="I818" s="44"/>
    </row>
    <row r="819" ht="14.25" customHeight="1">
      <c r="I819" s="44"/>
    </row>
    <row r="820" ht="14.25" customHeight="1">
      <c r="I820" s="44"/>
    </row>
    <row r="821" ht="14.25" customHeight="1">
      <c r="I821" s="44"/>
    </row>
    <row r="822" ht="14.25" customHeight="1">
      <c r="I822" s="44"/>
    </row>
    <row r="823" ht="14.25" customHeight="1">
      <c r="I823" s="44"/>
    </row>
    <row r="824" ht="14.25" customHeight="1">
      <c r="I824" s="44"/>
    </row>
    <row r="825" ht="14.25" customHeight="1">
      <c r="I825" s="44"/>
    </row>
    <row r="826" ht="14.25" customHeight="1">
      <c r="I826" s="44"/>
    </row>
    <row r="827" ht="14.25" customHeight="1">
      <c r="I827" s="44"/>
    </row>
    <row r="828" ht="14.25" customHeight="1">
      <c r="I828" s="44"/>
    </row>
    <row r="829" ht="14.25" customHeight="1">
      <c r="I829" s="44"/>
    </row>
    <row r="830" ht="14.25" customHeight="1">
      <c r="I830" s="44"/>
    </row>
    <row r="831" ht="14.25" customHeight="1">
      <c r="I831" s="44"/>
    </row>
    <row r="832" ht="14.25" customHeight="1">
      <c r="I832" s="44"/>
    </row>
    <row r="833" ht="14.25" customHeight="1">
      <c r="I833" s="44"/>
    </row>
    <row r="834" ht="14.25" customHeight="1">
      <c r="I834" s="44"/>
    </row>
    <row r="835" ht="14.25" customHeight="1">
      <c r="I835" s="44"/>
    </row>
    <row r="836" ht="14.25" customHeight="1">
      <c r="I836" s="44"/>
    </row>
    <row r="837" ht="14.25" customHeight="1">
      <c r="I837" s="44"/>
    </row>
    <row r="838" ht="14.25" customHeight="1">
      <c r="I838" s="44"/>
    </row>
    <row r="839" ht="14.25" customHeight="1">
      <c r="I839" s="44"/>
    </row>
    <row r="840" ht="14.25" customHeight="1">
      <c r="I840" s="44"/>
    </row>
    <row r="841" ht="14.25" customHeight="1">
      <c r="I841" s="44"/>
    </row>
    <row r="842" ht="14.25" customHeight="1">
      <c r="I842" s="44"/>
    </row>
    <row r="843" ht="14.25" customHeight="1">
      <c r="I843" s="44"/>
    </row>
    <row r="844" ht="14.25" customHeight="1">
      <c r="I844" s="44"/>
    </row>
    <row r="845" ht="14.25" customHeight="1">
      <c r="I845" s="44"/>
    </row>
    <row r="846" ht="14.25" customHeight="1">
      <c r="I846" s="44"/>
    </row>
    <row r="847" ht="14.25" customHeight="1">
      <c r="I847" s="44"/>
    </row>
    <row r="848" ht="14.25" customHeight="1">
      <c r="I848" s="44"/>
    </row>
    <row r="849" ht="14.25" customHeight="1">
      <c r="I849" s="44"/>
    </row>
    <row r="850" ht="14.25" customHeight="1">
      <c r="I850" s="44"/>
    </row>
    <row r="851" ht="14.25" customHeight="1">
      <c r="I851" s="44"/>
    </row>
    <row r="852" ht="14.25" customHeight="1">
      <c r="I852" s="44"/>
    </row>
    <row r="853" ht="14.25" customHeight="1">
      <c r="I853" s="44"/>
    </row>
    <row r="854" ht="14.25" customHeight="1">
      <c r="I854" s="44"/>
    </row>
    <row r="855" ht="14.25" customHeight="1">
      <c r="I855" s="44"/>
    </row>
    <row r="856" ht="14.25" customHeight="1">
      <c r="I856" s="44"/>
    </row>
    <row r="857" ht="14.25" customHeight="1">
      <c r="I857" s="44"/>
    </row>
    <row r="858" ht="14.25" customHeight="1">
      <c r="I858" s="44"/>
    </row>
    <row r="859" ht="14.25" customHeight="1">
      <c r="I859" s="44"/>
    </row>
    <row r="860" ht="14.25" customHeight="1">
      <c r="I860" s="44"/>
    </row>
    <row r="861" ht="14.25" customHeight="1">
      <c r="I861" s="44"/>
    </row>
    <row r="862" ht="14.25" customHeight="1">
      <c r="I862" s="44"/>
    </row>
    <row r="863" ht="14.25" customHeight="1">
      <c r="I863" s="44"/>
    </row>
    <row r="864" ht="14.25" customHeight="1">
      <c r="I864" s="44"/>
    </row>
    <row r="865" ht="14.25" customHeight="1">
      <c r="I865" s="44"/>
    </row>
    <row r="866" ht="14.25" customHeight="1">
      <c r="I866" s="44"/>
    </row>
    <row r="867" ht="14.25" customHeight="1">
      <c r="I867" s="44"/>
    </row>
    <row r="868" ht="14.25" customHeight="1">
      <c r="I868" s="44"/>
    </row>
    <row r="869" ht="14.25" customHeight="1">
      <c r="I869" s="44"/>
    </row>
    <row r="870" ht="14.25" customHeight="1">
      <c r="I870" s="44"/>
    </row>
    <row r="871" ht="14.25" customHeight="1">
      <c r="I871" s="44"/>
    </row>
    <row r="872" ht="14.25" customHeight="1">
      <c r="I872" s="44"/>
    </row>
    <row r="873" ht="14.25" customHeight="1">
      <c r="I873" s="44"/>
    </row>
    <row r="874" ht="14.25" customHeight="1">
      <c r="I874" s="44"/>
    </row>
    <row r="875" ht="14.25" customHeight="1">
      <c r="I875" s="44"/>
    </row>
    <row r="876" ht="14.25" customHeight="1">
      <c r="I876" s="44"/>
    </row>
    <row r="877" ht="14.25" customHeight="1">
      <c r="I877" s="44"/>
    </row>
    <row r="878" ht="14.25" customHeight="1">
      <c r="I878" s="44"/>
    </row>
    <row r="879" ht="14.25" customHeight="1">
      <c r="I879" s="44"/>
    </row>
    <row r="880" ht="14.25" customHeight="1">
      <c r="I880" s="44"/>
    </row>
    <row r="881" ht="14.25" customHeight="1">
      <c r="I881" s="44"/>
    </row>
    <row r="882" ht="14.25" customHeight="1">
      <c r="I882" s="44"/>
    </row>
    <row r="883" ht="14.25" customHeight="1">
      <c r="I883" s="44"/>
    </row>
    <row r="884" ht="14.25" customHeight="1">
      <c r="I884" s="44"/>
    </row>
    <row r="885" ht="14.25" customHeight="1">
      <c r="I885" s="44"/>
    </row>
    <row r="886" ht="14.25" customHeight="1">
      <c r="I886" s="44"/>
    </row>
    <row r="887" ht="14.25" customHeight="1">
      <c r="I887" s="44"/>
    </row>
    <row r="888" ht="14.25" customHeight="1">
      <c r="I888" s="44"/>
    </row>
    <row r="889" ht="14.25" customHeight="1">
      <c r="I889" s="44"/>
    </row>
    <row r="890" ht="14.25" customHeight="1">
      <c r="I890" s="44"/>
    </row>
    <row r="891" ht="14.25" customHeight="1">
      <c r="I891" s="44"/>
    </row>
    <row r="892" ht="14.25" customHeight="1">
      <c r="I892" s="44"/>
    </row>
    <row r="893" ht="14.25" customHeight="1">
      <c r="I893" s="44"/>
    </row>
    <row r="894" ht="14.25" customHeight="1">
      <c r="I894" s="44"/>
    </row>
    <row r="895" ht="14.25" customHeight="1">
      <c r="I895" s="44"/>
    </row>
    <row r="896" ht="14.25" customHeight="1">
      <c r="I896" s="44"/>
    </row>
    <row r="897" ht="14.25" customHeight="1">
      <c r="I897" s="44"/>
    </row>
    <row r="898" ht="14.25" customHeight="1">
      <c r="I898" s="44"/>
    </row>
    <row r="899" ht="14.25" customHeight="1">
      <c r="I899" s="44"/>
    </row>
    <row r="900" ht="14.25" customHeight="1">
      <c r="I900" s="44"/>
    </row>
    <row r="901" ht="14.25" customHeight="1">
      <c r="I901" s="44"/>
    </row>
    <row r="902" ht="14.25" customHeight="1">
      <c r="I902" s="44"/>
    </row>
    <row r="903" ht="14.25" customHeight="1">
      <c r="I903" s="44"/>
    </row>
    <row r="904" ht="14.25" customHeight="1">
      <c r="I904" s="44"/>
    </row>
    <row r="905" ht="14.25" customHeight="1">
      <c r="I905" s="44"/>
    </row>
    <row r="906" ht="14.25" customHeight="1">
      <c r="I906" s="44"/>
    </row>
    <row r="907" ht="14.25" customHeight="1">
      <c r="I907" s="44"/>
    </row>
    <row r="908" ht="14.25" customHeight="1">
      <c r="I908" s="44"/>
    </row>
    <row r="909" ht="14.25" customHeight="1">
      <c r="I909" s="44"/>
    </row>
    <row r="910" ht="14.25" customHeight="1">
      <c r="I910" s="44"/>
    </row>
    <row r="911" ht="14.25" customHeight="1">
      <c r="I911" s="44"/>
    </row>
    <row r="912" ht="14.25" customHeight="1">
      <c r="I912" s="44"/>
    </row>
    <row r="913" ht="14.25" customHeight="1">
      <c r="I913" s="44"/>
    </row>
    <row r="914" ht="14.25" customHeight="1">
      <c r="I914" s="44"/>
    </row>
    <row r="915" ht="14.25" customHeight="1">
      <c r="I915" s="44"/>
    </row>
    <row r="916" ht="14.25" customHeight="1">
      <c r="I916" s="44"/>
    </row>
    <row r="917" ht="14.25" customHeight="1">
      <c r="I917" s="44"/>
    </row>
    <row r="918" ht="14.25" customHeight="1">
      <c r="I918" s="44"/>
    </row>
    <row r="919" ht="14.25" customHeight="1">
      <c r="I919" s="44"/>
    </row>
    <row r="920" ht="14.25" customHeight="1">
      <c r="I920" s="44"/>
    </row>
    <row r="921" ht="14.25" customHeight="1">
      <c r="I921" s="44"/>
    </row>
    <row r="922" ht="14.25" customHeight="1">
      <c r="I922" s="44"/>
    </row>
    <row r="923" ht="14.25" customHeight="1">
      <c r="I923" s="44"/>
    </row>
    <row r="924" ht="14.25" customHeight="1">
      <c r="I924" s="44"/>
    </row>
    <row r="925" ht="14.25" customHeight="1">
      <c r="I925" s="44"/>
    </row>
    <row r="926" ht="14.25" customHeight="1">
      <c r="I926" s="44"/>
    </row>
    <row r="927" ht="14.25" customHeight="1">
      <c r="I927" s="44"/>
    </row>
    <row r="928" ht="14.25" customHeight="1">
      <c r="I928" s="44"/>
    </row>
    <row r="929" ht="14.25" customHeight="1">
      <c r="I929" s="44"/>
    </row>
    <row r="930" ht="14.25" customHeight="1">
      <c r="I930" s="44"/>
    </row>
    <row r="931" ht="14.25" customHeight="1">
      <c r="I931" s="44"/>
    </row>
    <row r="932" ht="14.25" customHeight="1">
      <c r="I932" s="44"/>
    </row>
    <row r="933" ht="14.25" customHeight="1">
      <c r="I933" s="44"/>
    </row>
    <row r="934" ht="14.25" customHeight="1">
      <c r="I934" s="44"/>
    </row>
    <row r="935" ht="14.25" customHeight="1">
      <c r="I935" s="44"/>
    </row>
    <row r="936" ht="14.25" customHeight="1">
      <c r="I936" s="44"/>
    </row>
    <row r="937" ht="14.25" customHeight="1">
      <c r="I937" s="44"/>
    </row>
    <row r="938" ht="14.25" customHeight="1">
      <c r="I938" s="44"/>
    </row>
    <row r="939" ht="14.25" customHeight="1">
      <c r="I939" s="44"/>
    </row>
    <row r="940" ht="14.25" customHeight="1">
      <c r="I940" s="44"/>
    </row>
    <row r="941" ht="14.25" customHeight="1">
      <c r="I941" s="44"/>
    </row>
    <row r="942" ht="14.25" customHeight="1">
      <c r="I942" s="44"/>
    </row>
    <row r="943" ht="14.25" customHeight="1">
      <c r="I943" s="44"/>
    </row>
    <row r="944" ht="14.25" customHeight="1">
      <c r="I944" s="44"/>
    </row>
    <row r="945" ht="14.25" customHeight="1">
      <c r="I945" s="44"/>
    </row>
    <row r="946" ht="14.25" customHeight="1">
      <c r="I946" s="44"/>
    </row>
    <row r="947" ht="14.25" customHeight="1">
      <c r="I947" s="44"/>
    </row>
    <row r="948" ht="14.25" customHeight="1">
      <c r="I948" s="44"/>
    </row>
    <row r="949" ht="14.25" customHeight="1">
      <c r="I949" s="44"/>
    </row>
    <row r="950" ht="14.25" customHeight="1">
      <c r="I950" s="44"/>
    </row>
    <row r="951" ht="14.25" customHeight="1">
      <c r="I951" s="44"/>
    </row>
    <row r="952" ht="14.25" customHeight="1">
      <c r="I952" s="44"/>
    </row>
    <row r="953" ht="14.25" customHeight="1">
      <c r="I953" s="44"/>
    </row>
    <row r="954" ht="14.25" customHeight="1">
      <c r="I954" s="44"/>
    </row>
    <row r="955" ht="14.25" customHeight="1">
      <c r="I955" s="44"/>
    </row>
    <row r="956" ht="14.25" customHeight="1">
      <c r="I956" s="44"/>
    </row>
    <row r="957" ht="14.25" customHeight="1">
      <c r="I957" s="44"/>
    </row>
    <row r="958" ht="14.25" customHeight="1">
      <c r="I958" s="44"/>
    </row>
    <row r="959" ht="14.25" customHeight="1">
      <c r="I959" s="44"/>
    </row>
    <row r="960" ht="14.25" customHeight="1">
      <c r="I960" s="44"/>
    </row>
    <row r="961" ht="14.25" customHeight="1">
      <c r="I961" s="44"/>
    </row>
    <row r="962" ht="14.25" customHeight="1">
      <c r="I962" s="44"/>
    </row>
    <row r="963" ht="14.25" customHeight="1">
      <c r="I963" s="44"/>
    </row>
    <row r="964" ht="14.25" customHeight="1">
      <c r="I964" s="44"/>
    </row>
    <row r="965" ht="14.25" customHeight="1">
      <c r="I965" s="44"/>
    </row>
    <row r="966" ht="14.25" customHeight="1">
      <c r="I966" s="44"/>
    </row>
    <row r="967" ht="14.25" customHeight="1">
      <c r="I967" s="44"/>
    </row>
    <row r="968" ht="14.25" customHeight="1">
      <c r="I968" s="44"/>
    </row>
    <row r="969" ht="14.25" customHeight="1">
      <c r="I969" s="44"/>
    </row>
    <row r="970" ht="14.25" customHeight="1">
      <c r="I970" s="44"/>
    </row>
    <row r="971" ht="14.25" customHeight="1">
      <c r="I971" s="44"/>
    </row>
    <row r="972" ht="14.25" customHeight="1">
      <c r="I972" s="44"/>
    </row>
    <row r="973" ht="14.25" customHeight="1">
      <c r="I973" s="44"/>
    </row>
    <row r="974" ht="14.25" customHeight="1">
      <c r="I974" s="44"/>
    </row>
    <row r="975" ht="14.25" customHeight="1">
      <c r="I975" s="44"/>
    </row>
    <row r="976" ht="14.25" customHeight="1">
      <c r="I976" s="44"/>
    </row>
    <row r="977" ht="14.25" customHeight="1">
      <c r="I977" s="44"/>
    </row>
    <row r="978" ht="14.25" customHeight="1">
      <c r="I978" s="44"/>
    </row>
    <row r="979" ht="14.25" customHeight="1">
      <c r="I979" s="44"/>
    </row>
    <row r="980" ht="14.25" customHeight="1">
      <c r="I980" s="44"/>
    </row>
    <row r="981" ht="14.25" customHeight="1">
      <c r="I981" s="44"/>
    </row>
    <row r="982" ht="14.25" customHeight="1">
      <c r="I982" s="44"/>
    </row>
    <row r="983" ht="14.25" customHeight="1">
      <c r="I983" s="44"/>
    </row>
    <row r="984" ht="14.25" customHeight="1">
      <c r="I984" s="44"/>
    </row>
    <row r="985" ht="14.25" customHeight="1">
      <c r="I985" s="44"/>
    </row>
    <row r="986" ht="14.25" customHeight="1">
      <c r="I986" s="44"/>
    </row>
    <row r="987" ht="14.25" customHeight="1">
      <c r="I987" s="44"/>
    </row>
    <row r="988" ht="14.25" customHeight="1">
      <c r="I988" s="44"/>
    </row>
    <row r="989" ht="14.25" customHeight="1">
      <c r="I989" s="44"/>
    </row>
    <row r="990" ht="14.25" customHeight="1">
      <c r="I990" s="44"/>
    </row>
    <row r="991" ht="14.25" customHeight="1">
      <c r="I991" s="44"/>
    </row>
    <row r="992" ht="14.25" customHeight="1">
      <c r="I992" s="44"/>
    </row>
    <row r="993" ht="14.25" customHeight="1">
      <c r="I993" s="44"/>
    </row>
    <row r="994" ht="14.25" customHeight="1">
      <c r="I994" s="44"/>
    </row>
    <row r="995" ht="14.25" customHeight="1">
      <c r="I995" s="44"/>
    </row>
    <row r="996" ht="14.25" customHeight="1">
      <c r="I996" s="44"/>
    </row>
    <row r="997" ht="14.25" customHeight="1">
      <c r="I997" s="44"/>
    </row>
    <row r="998" ht="14.25" customHeight="1">
      <c r="I998" s="44"/>
    </row>
    <row r="999" ht="14.25" customHeight="1">
      <c r="I999" s="44"/>
    </row>
    <row r="1000" ht="14.25" customHeight="1">
      <c r="I1000" s="4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2025-01-05T07:47:38Z</dcterms:created>
  <dc:creator>openpyxl</dc:creator>
</cp:coreProperties>
</file>