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asa\Documents\FRM_PUBLIC\tests\utils\"/>
    </mc:Choice>
  </mc:AlternateContent>
  <xr:revisionPtr revIDLastSave="0" documentId="13_ncr:1_{414F6B61-06C5-4B58-9B78-AB864060BF2E}" xr6:coauthVersionLast="47" xr6:coauthVersionMax="47" xr10:uidLastSave="{00000000-0000-0000-0000-000000000000}"/>
  <bookViews>
    <workbookView xWindow="28680" yWindow="0" windowWidth="29040" windowHeight="15720" xr2:uid="{9A17A4CD-5945-4EB4-8BDD-5AC4CC58AFB3}"/>
  </bookViews>
  <sheets>
    <sheet name="test_cases" sheetId="4" r:id="rId1"/>
    <sheet name="correct_test_results" sheetId="3" r:id="rId2"/>
    <sheet name="README" sheetId="2" r:id="rId3"/>
  </sheets>
  <definedNames>
    <definedName name="_xlnm._FilterDatabase" localSheetId="1" hidden="1">correct_test_results!$A$1:$F$60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6" i="3" l="1"/>
  <c r="D136" i="3"/>
  <c r="B136" i="3" s="1"/>
  <c r="G135" i="3"/>
  <c r="D135" i="3"/>
  <c r="G134" i="3"/>
  <c r="D134" i="3"/>
  <c r="B134" i="3" s="1"/>
  <c r="G133" i="3"/>
  <c r="D133" i="3"/>
  <c r="B133" i="3"/>
  <c r="A133" i="3"/>
  <c r="H132" i="3"/>
  <c r="H133" i="3" s="1"/>
  <c r="G132" i="3"/>
  <c r="D132" i="3"/>
  <c r="A31" i="4"/>
  <c r="A30" i="4"/>
  <c r="A29" i="4"/>
  <c r="G131" i="3"/>
  <c r="D131" i="3"/>
  <c r="B131" i="3" s="1"/>
  <c r="G130" i="3"/>
  <c r="D130" i="3"/>
  <c r="G128" i="3"/>
  <c r="A28" i="4"/>
  <c r="G129" i="3"/>
  <c r="D129" i="3"/>
  <c r="B129" i="3" s="1"/>
  <c r="D128" i="3"/>
  <c r="B128" i="3" s="1"/>
  <c r="G127" i="3"/>
  <c r="D127" i="3"/>
  <c r="A27" i="4"/>
  <c r="G126" i="3"/>
  <c r="D126" i="3"/>
  <c r="B126" i="3" s="1"/>
  <c r="G125" i="3"/>
  <c r="D125" i="3"/>
  <c r="B125" i="3" s="1"/>
  <c r="G124" i="3"/>
  <c r="D124" i="3"/>
  <c r="B124" i="3" s="1"/>
  <c r="G123" i="3"/>
  <c r="D123" i="3"/>
  <c r="B123" i="3" s="1"/>
  <c r="G122" i="3"/>
  <c r="D122" i="3"/>
  <c r="B122" i="3" s="1"/>
  <c r="G121" i="3"/>
  <c r="D121" i="3"/>
  <c r="B121" i="3" s="1"/>
  <c r="G120" i="3"/>
  <c r="D120" i="3"/>
  <c r="G119" i="3"/>
  <c r="D119" i="3"/>
  <c r="A119" i="3" s="1"/>
  <c r="G118" i="3"/>
  <c r="D118" i="3"/>
  <c r="B118" i="3" s="1"/>
  <c r="G117" i="3"/>
  <c r="D117" i="3"/>
  <c r="B117" i="3" s="1"/>
  <c r="G116" i="3"/>
  <c r="D116" i="3"/>
  <c r="A116" i="3" s="1"/>
  <c r="G115" i="3"/>
  <c r="D115" i="3"/>
  <c r="A115" i="3" s="1"/>
  <c r="G114" i="3"/>
  <c r="D114" i="3"/>
  <c r="B114" i="3" s="1"/>
  <c r="G113" i="3"/>
  <c r="D113" i="3"/>
  <c r="B113" i="3" s="1"/>
  <c r="G112" i="3"/>
  <c r="D112" i="3"/>
  <c r="B112" i="3" s="1"/>
  <c r="G111" i="3"/>
  <c r="D111" i="3"/>
  <c r="A111" i="3" s="1"/>
  <c r="G110" i="3"/>
  <c r="D110" i="3"/>
  <c r="B110" i="3" s="1"/>
  <c r="G109" i="3"/>
  <c r="D109" i="3"/>
  <c r="G108" i="3"/>
  <c r="D108" i="3"/>
  <c r="B108" i="3" s="1"/>
  <c r="G107" i="3"/>
  <c r="D107" i="3"/>
  <c r="B107" i="3" s="1"/>
  <c r="G106" i="3"/>
  <c r="D106" i="3"/>
  <c r="B106" i="3" s="1"/>
  <c r="G105" i="3"/>
  <c r="D105" i="3"/>
  <c r="B105" i="3" s="1"/>
  <c r="G104" i="3"/>
  <c r="D104" i="3"/>
  <c r="B104" i="3" s="1"/>
  <c r="G103" i="3"/>
  <c r="D103" i="3"/>
  <c r="B103" i="3" s="1"/>
  <c r="G102" i="3"/>
  <c r="D102" i="3"/>
  <c r="B102" i="3" s="1"/>
  <c r="G101" i="3"/>
  <c r="D101" i="3"/>
  <c r="B101" i="3" s="1"/>
  <c r="G100" i="3"/>
  <c r="D100" i="3"/>
  <c r="B100" i="3" s="1"/>
  <c r="G99" i="3"/>
  <c r="D99" i="3"/>
  <c r="B99" i="3" s="1"/>
  <c r="G98" i="3"/>
  <c r="D98" i="3"/>
  <c r="G97" i="3"/>
  <c r="D97" i="3"/>
  <c r="A97" i="3" s="1"/>
  <c r="G96" i="3"/>
  <c r="D96" i="3"/>
  <c r="A96" i="3" s="1"/>
  <c r="G95" i="3"/>
  <c r="D95" i="3"/>
  <c r="A95" i="3" s="1"/>
  <c r="G94" i="3"/>
  <c r="D94" i="3"/>
  <c r="B94" i="3" s="1"/>
  <c r="G93" i="3"/>
  <c r="D93" i="3"/>
  <c r="A93" i="3" s="1"/>
  <c r="G92" i="3"/>
  <c r="D92" i="3"/>
  <c r="A92" i="3" s="1"/>
  <c r="G91" i="3"/>
  <c r="D91" i="3"/>
  <c r="A91" i="3" s="1"/>
  <c r="G90" i="3"/>
  <c r="D90" i="3"/>
  <c r="B90" i="3" s="1"/>
  <c r="G89" i="3"/>
  <c r="D89" i="3"/>
  <c r="B89" i="3" s="1"/>
  <c r="G88" i="3"/>
  <c r="D88" i="3"/>
  <c r="A88" i="3" s="1"/>
  <c r="G87" i="3"/>
  <c r="D87" i="3"/>
  <c r="A26" i="4"/>
  <c r="A25" i="4"/>
  <c r="A24" i="4"/>
  <c r="D86" i="3"/>
  <c r="B86" i="3" s="1"/>
  <c r="D85" i="3"/>
  <c r="B85" i="3" s="1"/>
  <c r="D84" i="3"/>
  <c r="B84" i="3" s="1"/>
  <c r="D83" i="3"/>
  <c r="B83" i="3" s="1"/>
  <c r="D82" i="3"/>
  <c r="B82" i="3" s="1"/>
  <c r="D81" i="3"/>
  <c r="D80" i="3"/>
  <c r="B80" i="3" s="1"/>
  <c r="D79" i="3"/>
  <c r="B79" i="3" s="1"/>
  <c r="D78" i="3"/>
  <c r="B78" i="3" s="1"/>
  <c r="D77" i="3"/>
  <c r="B77" i="3" s="1"/>
  <c r="D76" i="3"/>
  <c r="D75" i="3"/>
  <c r="A75" i="3" s="1"/>
  <c r="D74" i="3"/>
  <c r="A74" i="3" s="1"/>
  <c r="D73" i="3"/>
  <c r="A73" i="3" s="1"/>
  <c r="D72" i="3"/>
  <c r="B72" i="3" s="1"/>
  <c r="D71" i="3"/>
  <c r="B71" i="3" s="1"/>
  <c r="D70" i="3"/>
  <c r="A70" i="3" s="1"/>
  <c r="D69" i="3"/>
  <c r="D68" i="3"/>
  <c r="B68" i="3" s="1"/>
  <c r="D67" i="3"/>
  <c r="B67" i="3" s="1"/>
  <c r="D66" i="3"/>
  <c r="A66" i="3" s="1"/>
  <c r="D65" i="3"/>
  <c r="D64" i="3"/>
  <c r="A64" i="3" s="1"/>
  <c r="D63" i="3"/>
  <c r="A63" i="3" s="1"/>
  <c r="D62" i="3"/>
  <c r="A62" i="3" s="1"/>
  <c r="D61" i="3"/>
  <c r="A61" i="3" s="1"/>
  <c r="D60" i="3"/>
  <c r="A60" i="3" s="1"/>
  <c r="D59" i="3"/>
  <c r="A59" i="3" s="1"/>
  <c r="D58" i="3"/>
  <c r="A58" i="3" s="1"/>
  <c r="D57" i="3"/>
  <c r="B57" i="3" s="1"/>
  <c r="G86" i="3"/>
  <c r="G85" i="3"/>
  <c r="G84" i="3"/>
  <c r="G83" i="3"/>
  <c r="G82" i="3"/>
  <c r="G81" i="3"/>
  <c r="B81" i="3"/>
  <c r="G80" i="3"/>
  <c r="G79" i="3"/>
  <c r="G78" i="3"/>
  <c r="G77" i="3"/>
  <c r="G76" i="3"/>
  <c r="G75" i="3"/>
  <c r="G74" i="3"/>
  <c r="G73" i="3"/>
  <c r="G72" i="3"/>
  <c r="G71" i="3"/>
  <c r="G70" i="3"/>
  <c r="G69" i="3"/>
  <c r="A69" i="3"/>
  <c r="G68" i="3"/>
  <c r="G67" i="3"/>
  <c r="G66" i="3"/>
  <c r="G65" i="3"/>
  <c r="A23" i="4"/>
  <c r="A22" i="4"/>
  <c r="G63" i="3"/>
  <c r="G62" i="3"/>
  <c r="G60" i="3"/>
  <c r="G59" i="3"/>
  <c r="G57" i="3"/>
  <c r="G64" i="3"/>
  <c r="G61" i="3"/>
  <c r="G58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G2" i="3"/>
  <c r="H2" i="3"/>
  <c r="H3" i="3" s="1"/>
  <c r="D56" i="3"/>
  <c r="B56" i="3" s="1"/>
  <c r="D55" i="3"/>
  <c r="B55" i="3" s="1"/>
  <c r="D54" i="3"/>
  <c r="D53" i="3"/>
  <c r="D52" i="3"/>
  <c r="A52" i="3" s="1"/>
  <c r="D2" i="3"/>
  <c r="B2" i="3" s="1"/>
  <c r="D5" i="3"/>
  <c r="D51" i="3"/>
  <c r="D50" i="3"/>
  <c r="A50" i="3" s="1"/>
  <c r="D49" i="3"/>
  <c r="B49" i="3" s="1"/>
  <c r="D48" i="3"/>
  <c r="B48" i="3" s="1"/>
  <c r="D47" i="3"/>
  <c r="D46" i="3"/>
  <c r="A46" i="3" s="1"/>
  <c r="D45" i="3"/>
  <c r="A45" i="3" s="1"/>
  <c r="D44" i="3"/>
  <c r="B44" i="3" s="1"/>
  <c r="D43" i="3"/>
  <c r="A43" i="3" s="1"/>
  <c r="D42" i="3"/>
  <c r="D41" i="3"/>
  <c r="D40" i="3"/>
  <c r="A40" i="3" s="1"/>
  <c r="D39" i="3"/>
  <c r="D38" i="3"/>
  <c r="A38" i="3" s="1"/>
  <c r="D37" i="3"/>
  <c r="A37" i="3" s="1"/>
  <c r="D36" i="3"/>
  <c r="B36" i="3" s="1"/>
  <c r="D35" i="3"/>
  <c r="D34" i="3"/>
  <c r="A34" i="3" s="1"/>
  <c r="D33" i="3"/>
  <c r="B33" i="3" s="1"/>
  <c r="D32" i="3"/>
  <c r="B32" i="3" s="1"/>
  <c r="D31" i="3"/>
  <c r="A31" i="3" s="1"/>
  <c r="D30" i="3"/>
  <c r="D29" i="3"/>
  <c r="A29" i="3" s="1"/>
  <c r="D28" i="3"/>
  <c r="B28" i="3" s="1"/>
  <c r="D27" i="3"/>
  <c r="A27" i="3" s="1"/>
  <c r="D26" i="3"/>
  <c r="A26" i="3" s="1"/>
  <c r="D25" i="3"/>
  <c r="D24" i="3"/>
  <c r="A24" i="3" s="1"/>
  <c r="D23" i="3"/>
  <c r="A23" i="3" s="1"/>
  <c r="D22" i="3"/>
  <c r="A22" i="3" s="1"/>
  <c r="D21" i="3"/>
  <c r="D20" i="3"/>
  <c r="B20" i="3" s="1"/>
  <c r="D19" i="3"/>
  <c r="A19" i="3" s="1"/>
  <c r="D18" i="3"/>
  <c r="A18" i="3" s="1"/>
  <c r="D17" i="3"/>
  <c r="D16" i="3"/>
  <c r="D15" i="3"/>
  <c r="D14" i="3"/>
  <c r="A14" i="3" s="1"/>
  <c r="D13" i="3"/>
  <c r="B13" i="3" s="1"/>
  <c r="D12" i="3"/>
  <c r="B12" i="3" s="1"/>
  <c r="D11" i="3"/>
  <c r="D10" i="3"/>
  <c r="D9" i="3"/>
  <c r="D8" i="3"/>
  <c r="B8" i="3" s="1"/>
  <c r="D7" i="3"/>
  <c r="A7" i="3" s="1"/>
  <c r="D6" i="3"/>
  <c r="B6" i="3" s="1"/>
  <c r="D4" i="3"/>
  <c r="A4" i="3" s="1"/>
  <c r="D3" i="3"/>
  <c r="B132" i="3" l="1"/>
  <c r="B135" i="3"/>
  <c r="H134" i="3"/>
  <c r="I133" i="3" s="1"/>
  <c r="A136" i="3"/>
  <c r="I132" i="3"/>
  <c r="A132" i="3"/>
  <c r="A134" i="3"/>
  <c r="A135" i="3"/>
  <c r="A57" i="3"/>
  <c r="B50" i="3"/>
  <c r="B63" i="3"/>
  <c r="B73" i="3"/>
  <c r="A11" i="3"/>
  <c r="A51" i="3"/>
  <c r="A3" i="3"/>
  <c r="B29" i="3"/>
  <c r="A48" i="3"/>
  <c r="B58" i="3"/>
  <c r="A28" i="3"/>
  <c r="A32" i="3"/>
  <c r="A44" i="3"/>
  <c r="B16" i="3"/>
  <c r="A2" i="3"/>
  <c r="B61" i="3"/>
  <c r="B91" i="3"/>
  <c r="A20" i="3"/>
  <c r="B24" i="3"/>
  <c r="B96" i="3"/>
  <c r="A12" i="3"/>
  <c r="A8" i="3"/>
  <c r="A56" i="3"/>
  <c r="B34" i="3"/>
  <c r="B37" i="3"/>
  <c r="B62" i="3"/>
  <c r="A124" i="3"/>
  <c r="B42" i="3"/>
  <c r="A13" i="3"/>
  <c r="A36" i="3"/>
  <c r="B23" i="3"/>
  <c r="B40" i="3"/>
  <c r="A101" i="3"/>
  <c r="B7" i="3"/>
  <c r="B45" i="3"/>
  <c r="B26" i="3"/>
  <c r="B18" i="3"/>
  <c r="B31" i="3"/>
  <c r="B92" i="3"/>
  <c r="B130" i="3"/>
  <c r="B47" i="3"/>
  <c r="B120" i="3"/>
  <c r="A130" i="3"/>
  <c r="B76" i="3"/>
  <c r="B35" i="3"/>
  <c r="A30" i="3"/>
  <c r="A47" i="3"/>
  <c r="A16" i="3"/>
  <c r="B10" i="3"/>
  <c r="A65" i="3"/>
  <c r="B9" i="3"/>
  <c r="B17" i="3"/>
  <c r="B25" i="3"/>
  <c r="B41" i="3"/>
  <c r="A54" i="3"/>
  <c r="B21" i="3"/>
  <c r="B53" i="3"/>
  <c r="A87" i="3"/>
  <c r="B109" i="3"/>
  <c r="A15" i="3"/>
  <c r="A39" i="3"/>
  <c r="A53" i="3"/>
  <c r="A10" i="3"/>
  <c r="A42" i="3"/>
  <c r="B15" i="3"/>
  <c r="B39" i="3"/>
  <c r="B54" i="3"/>
  <c r="B98" i="3"/>
  <c r="A5" i="3"/>
  <c r="A21" i="3"/>
  <c r="B5" i="3"/>
  <c r="A6" i="3"/>
  <c r="B3" i="3"/>
  <c r="B11" i="3"/>
  <c r="B19" i="3"/>
  <c r="B27" i="3"/>
  <c r="B43" i="3"/>
  <c r="B51" i="3"/>
  <c r="B59" i="3"/>
  <c r="A55" i="3"/>
  <c r="B4" i="3"/>
  <c r="B52" i="3"/>
  <c r="B60" i="3"/>
  <c r="B87" i="3"/>
  <c r="B30" i="3"/>
  <c r="A122" i="3"/>
  <c r="A9" i="3"/>
  <c r="A17" i="3"/>
  <c r="A25" i="3"/>
  <c r="A41" i="3"/>
  <c r="A49" i="3"/>
  <c r="B38" i="3"/>
  <c r="A67" i="3"/>
  <c r="A35" i="3"/>
  <c r="B64" i="3"/>
  <c r="A105" i="3"/>
  <c r="A33" i="3"/>
  <c r="B14" i="3"/>
  <c r="B22" i="3"/>
  <c r="B46" i="3"/>
  <c r="A109" i="3"/>
  <c r="B116" i="3"/>
  <c r="A131" i="3"/>
  <c r="B127" i="3"/>
  <c r="A127" i="3"/>
  <c r="A129" i="3"/>
  <c r="A128" i="3"/>
  <c r="A120" i="3"/>
  <c r="A126" i="3"/>
  <c r="A123" i="3"/>
  <c r="A121" i="3"/>
  <c r="A125" i="3"/>
  <c r="A112" i="3"/>
  <c r="B115" i="3"/>
  <c r="B111" i="3"/>
  <c r="A113" i="3"/>
  <c r="B119" i="3"/>
  <c r="A110" i="3"/>
  <c r="A118" i="3"/>
  <c r="A114" i="3"/>
  <c r="A117" i="3"/>
  <c r="A100" i="3"/>
  <c r="A104" i="3"/>
  <c r="A108" i="3"/>
  <c r="A99" i="3"/>
  <c r="A103" i="3"/>
  <c r="A107" i="3"/>
  <c r="A102" i="3"/>
  <c r="A106" i="3"/>
  <c r="A98" i="3"/>
  <c r="B93" i="3"/>
  <c r="A94" i="3"/>
  <c r="B88" i="3"/>
  <c r="B95" i="3"/>
  <c r="A90" i="3"/>
  <c r="B97" i="3"/>
  <c r="A89" i="3"/>
  <c r="A79" i="3"/>
  <c r="A83" i="3"/>
  <c r="A82" i="3"/>
  <c r="A86" i="3"/>
  <c r="A78" i="3"/>
  <c r="A77" i="3"/>
  <c r="A85" i="3"/>
  <c r="A81" i="3"/>
  <c r="A84" i="3"/>
  <c r="A76" i="3"/>
  <c r="A80" i="3"/>
  <c r="B70" i="3"/>
  <c r="B75" i="3"/>
  <c r="B65" i="3"/>
  <c r="A71" i="3"/>
  <c r="B66" i="3"/>
  <c r="B74" i="3"/>
  <c r="B69" i="3"/>
  <c r="A68" i="3"/>
  <c r="A72" i="3"/>
  <c r="I2" i="3"/>
  <c r="H4" i="3"/>
  <c r="I3" i="3" s="1"/>
  <c r="H135" i="3" l="1"/>
  <c r="I134" i="3" s="1"/>
  <c r="H5" i="3"/>
  <c r="H136" i="3" l="1"/>
  <c r="I136" i="3" s="1"/>
  <c r="H6" i="3"/>
  <c r="I4" i="3"/>
  <c r="I135" i="3" l="1"/>
  <c r="H7" i="3"/>
  <c r="I5" i="3"/>
  <c r="H8" i="3" l="1"/>
  <c r="I6" i="3"/>
  <c r="H9" i="3" l="1"/>
  <c r="I8" i="3" s="1"/>
  <c r="I7" i="3"/>
  <c r="H10" i="3" l="1"/>
  <c r="I9" i="3" s="1"/>
  <c r="H11" i="3" l="1"/>
  <c r="I10" i="3" s="1"/>
  <c r="H12" i="3" l="1"/>
  <c r="H13" i="3" l="1"/>
  <c r="I11" i="3"/>
  <c r="H14" i="3" l="1"/>
  <c r="I13" i="3" s="1"/>
  <c r="I12" i="3"/>
  <c r="H15" i="3" l="1"/>
  <c r="H16" i="3" l="1"/>
  <c r="I15" i="3" s="1"/>
  <c r="I14" i="3"/>
  <c r="H17" i="3" l="1"/>
  <c r="I16" i="3" l="1"/>
  <c r="H18" i="3"/>
  <c r="I17" i="3" s="1"/>
  <c r="H19" i="3" l="1"/>
  <c r="I18" i="3"/>
  <c r="H20" i="3" l="1"/>
  <c r="H21" i="3" s="1"/>
  <c r="I19" i="3" l="1"/>
  <c r="I20" i="3"/>
  <c r="H22" i="3"/>
  <c r="H23" i="3" s="1"/>
  <c r="I22" i="3" l="1"/>
  <c r="H24" i="3"/>
  <c r="I23" i="3"/>
  <c r="I21" i="3"/>
  <c r="H25" i="3" l="1"/>
  <c r="I24" i="3" s="1"/>
  <c r="H26" i="3" l="1"/>
  <c r="H27" i="3" s="1"/>
  <c r="I25" i="3" l="1"/>
  <c r="I26" i="3"/>
  <c r="H28" i="3"/>
  <c r="H29" i="3" l="1"/>
  <c r="H30" i="3" s="1"/>
  <c r="I27" i="3"/>
  <c r="I28" i="3" l="1"/>
  <c r="I29" i="3"/>
  <c r="H31" i="3"/>
  <c r="I30" i="3" l="1"/>
  <c r="H32" i="3"/>
  <c r="I31" i="3" s="1"/>
  <c r="H33" i="3" l="1"/>
  <c r="I32" i="3" s="1"/>
  <c r="H34" i="3" l="1"/>
  <c r="I33" i="3"/>
  <c r="H35" i="3" l="1"/>
  <c r="I34" i="3" s="1"/>
  <c r="H36" i="3" l="1"/>
  <c r="H37" i="3" l="1"/>
  <c r="H38" i="3" s="1"/>
  <c r="I35" i="3"/>
  <c r="I37" i="3" l="1"/>
  <c r="H39" i="3"/>
  <c r="I36" i="3"/>
  <c r="I38" i="3" l="1"/>
  <c r="H40" i="3"/>
  <c r="H41" i="3" l="1"/>
  <c r="I40" i="3" s="1"/>
  <c r="I39" i="3"/>
  <c r="H42" i="3" l="1"/>
  <c r="H43" i="3" s="1"/>
  <c r="I41" i="3" l="1"/>
  <c r="I42" i="3"/>
  <c r="H44" i="3"/>
  <c r="H45" i="3" s="1"/>
  <c r="I43" i="3" l="1"/>
  <c r="I44" i="3"/>
  <c r="H46" i="3"/>
  <c r="I45" i="3" l="1"/>
  <c r="H47" i="3"/>
  <c r="I46" i="3" l="1"/>
  <c r="H48" i="3"/>
  <c r="I47" i="3" l="1"/>
  <c r="H49" i="3"/>
  <c r="I48" i="3" l="1"/>
  <c r="H50" i="3"/>
  <c r="I49" i="3" l="1"/>
  <c r="H51" i="3"/>
  <c r="I50" i="3" s="1"/>
  <c r="H52" i="3" l="1"/>
  <c r="H53" i="3" s="1"/>
  <c r="I51" i="3"/>
  <c r="I52" i="3" l="1"/>
  <c r="H54" i="3"/>
  <c r="H55" i="3" l="1"/>
  <c r="I54" i="3" s="1"/>
  <c r="I53" i="3"/>
  <c r="H56" i="3" l="1"/>
  <c r="H57" i="3" s="1"/>
  <c r="I55" i="3" l="1"/>
  <c r="I56" i="3"/>
  <c r="H58" i="3"/>
  <c r="I57" i="3" s="1"/>
  <c r="H59" i="3" l="1"/>
  <c r="H60" i="3" l="1"/>
  <c r="H61" i="3" s="1"/>
  <c r="I59" i="3"/>
  <c r="I58" i="3"/>
  <c r="I60" i="3" l="1"/>
  <c r="H62" i="3"/>
  <c r="H63" i="3" l="1"/>
  <c r="I62" i="3" s="1"/>
  <c r="I61" i="3"/>
  <c r="H64" i="3" l="1"/>
  <c r="H65" i="3" s="1"/>
  <c r="I63" i="3"/>
  <c r="I64" i="3" l="1"/>
  <c r="H66" i="3"/>
  <c r="I65" i="3" l="1"/>
  <c r="H67" i="3"/>
  <c r="I66" i="3" l="1"/>
  <c r="H68" i="3"/>
  <c r="I67" i="3" l="1"/>
  <c r="H69" i="3"/>
  <c r="I68" i="3" l="1"/>
  <c r="H70" i="3"/>
  <c r="I69" i="3" l="1"/>
  <c r="H71" i="3"/>
  <c r="I70" i="3" l="1"/>
  <c r="H72" i="3"/>
  <c r="I71" i="3"/>
  <c r="H73" i="3" l="1"/>
  <c r="I72" i="3" s="1"/>
  <c r="H74" i="3" l="1"/>
  <c r="H75" i="3" s="1"/>
  <c r="I73" i="3"/>
  <c r="I74" i="3" l="1"/>
  <c r="H76" i="3"/>
  <c r="H77" i="3" s="1"/>
  <c r="I75" i="3" l="1"/>
  <c r="I76" i="3"/>
  <c r="H78" i="3"/>
  <c r="I77" i="3" l="1"/>
  <c r="H79" i="3"/>
  <c r="I78" i="3" l="1"/>
  <c r="H80" i="3"/>
  <c r="I79" i="3" s="1"/>
  <c r="H81" i="3" l="1"/>
  <c r="I80" i="3"/>
  <c r="H82" i="3" l="1"/>
  <c r="I81" i="3"/>
  <c r="H83" i="3" l="1"/>
  <c r="I82" i="3" s="1"/>
  <c r="H84" i="3" l="1"/>
  <c r="H85" i="3" s="1"/>
  <c r="I83" i="3" l="1"/>
  <c r="I84" i="3"/>
  <c r="H86" i="3"/>
  <c r="H87" i="3" l="1"/>
  <c r="H88" i="3" s="1"/>
  <c r="H89" i="3" s="1"/>
  <c r="I88" i="3" s="1"/>
  <c r="I85" i="3"/>
  <c r="I87" i="3" l="1"/>
  <c r="I86" i="3"/>
  <c r="H90" i="3"/>
  <c r="I89" i="3"/>
  <c r="H91" i="3" l="1"/>
  <c r="I90" i="3" s="1"/>
  <c r="H92" i="3" l="1"/>
  <c r="H93" i="3" l="1"/>
  <c r="I92" i="3" s="1"/>
  <c r="I91" i="3"/>
  <c r="H94" i="3" l="1"/>
  <c r="I93" i="3" s="1"/>
  <c r="H95" i="3" l="1"/>
  <c r="I94" i="3" s="1"/>
  <c r="H96" i="3" l="1"/>
  <c r="H97" i="3" l="1"/>
  <c r="I96" i="3" s="1"/>
  <c r="I95" i="3"/>
  <c r="H98" i="3" l="1"/>
  <c r="H99" i="3" l="1"/>
  <c r="I98" i="3" s="1"/>
  <c r="I97" i="3"/>
  <c r="H100" i="3" l="1"/>
  <c r="H101" i="3" l="1"/>
  <c r="I100" i="3" s="1"/>
  <c r="I99" i="3"/>
  <c r="H102" i="3" l="1"/>
  <c r="H103" i="3" l="1"/>
  <c r="I102" i="3" s="1"/>
  <c r="I101" i="3"/>
  <c r="H104" i="3" l="1"/>
  <c r="H105" i="3" l="1"/>
  <c r="I104" i="3" s="1"/>
  <c r="I103" i="3"/>
  <c r="H106" i="3" l="1"/>
  <c r="H107" i="3" l="1"/>
  <c r="I106" i="3" s="1"/>
  <c r="I105" i="3"/>
  <c r="H108" i="3" l="1"/>
  <c r="H109" i="3" l="1"/>
  <c r="I108" i="3" s="1"/>
  <c r="I107" i="3"/>
  <c r="H110" i="3" l="1"/>
  <c r="I109" i="3" s="1"/>
  <c r="H111" i="3" l="1"/>
  <c r="I110" i="3"/>
  <c r="H112" i="3" l="1"/>
  <c r="H113" i="3" l="1"/>
  <c r="I112" i="3" s="1"/>
  <c r="I111" i="3"/>
  <c r="H114" i="3" l="1"/>
  <c r="H115" i="3" l="1"/>
  <c r="I114" i="3" s="1"/>
  <c r="I113" i="3"/>
  <c r="H116" i="3" l="1"/>
  <c r="H117" i="3" l="1"/>
  <c r="I116" i="3" s="1"/>
  <c r="I115" i="3"/>
  <c r="H118" i="3" l="1"/>
  <c r="H119" i="3" l="1"/>
  <c r="I118" i="3" s="1"/>
  <c r="I117" i="3"/>
  <c r="H120" i="3" l="1"/>
  <c r="H121" i="3" l="1"/>
  <c r="I120" i="3" s="1"/>
  <c r="I119" i="3"/>
  <c r="H122" i="3" l="1"/>
  <c r="H123" i="3" l="1"/>
  <c r="I122" i="3" s="1"/>
  <c r="I121" i="3"/>
  <c r="H124" i="3" l="1"/>
  <c r="H125" i="3" l="1"/>
  <c r="I124" i="3" s="1"/>
  <c r="I123" i="3"/>
  <c r="H126" i="3" l="1"/>
  <c r="H127" i="3" l="1"/>
  <c r="I126" i="3" s="1"/>
  <c r="I125" i="3"/>
  <c r="H128" i="3" l="1"/>
  <c r="H129" i="3" l="1"/>
  <c r="I128" i="3" s="1"/>
  <c r="I127" i="3"/>
  <c r="H130" i="3" l="1"/>
  <c r="I129" i="3" s="1"/>
  <c r="H131" i="3" l="1"/>
  <c r="I131" i="3" s="1"/>
  <c r="I130" i="3" l="1"/>
</calcChain>
</file>

<file path=xl/sharedStrings.xml><?xml version="1.0" encoding="utf-8"?>
<sst xmlns="http://schemas.openxmlformats.org/spreadsheetml/2006/main" count="137" uniqueCount="61">
  <si>
    <t>start_date</t>
  </si>
  <si>
    <t>end_date</t>
  </si>
  <si>
    <t>day_roll</t>
  </si>
  <si>
    <t>roll_user_specified_dates</t>
  </si>
  <si>
    <t>1. Standard date schedule</t>
  </si>
  <si>
    <t>2. Rolling of date schedule according to business day calendar, roll convention and specified day roll</t>
  </si>
  <si>
    <t>4. Misc additions (fixing date, notional exchanges)</t>
  </si>
  <si>
    <t>Core dimensions of the payment_schedule function to be tested are:</t>
  </si>
  <si>
    <t>3. Stub logic</t>
  </si>
  <si>
    <t>period_start</t>
  </si>
  <si>
    <t>period_end</t>
  </si>
  <si>
    <t>description</t>
  </si>
  <si>
    <t>dates falling on weekend</t>
  </si>
  <si>
    <t>zerocoupon</t>
  </si>
  <si>
    <t>annual</t>
  </si>
  <si>
    <t>input dates falling on weekend; roll user specified dates</t>
  </si>
  <si>
    <t>input dates falling on weekend; don't roll user specified dates</t>
  </si>
  <si>
    <t>roll dates to next month</t>
  </si>
  <si>
    <t>following</t>
  </si>
  <si>
    <t>specified day roll</t>
  </si>
  <si>
    <t>stub_type_specified</t>
  </si>
  <si>
    <t>default should be first short stub</t>
  </si>
  <si>
    <t>first short stub</t>
  </si>
  <si>
    <t>short</t>
  </si>
  <si>
    <t>first long stub</t>
  </si>
  <si>
    <t>long</t>
  </si>
  <si>
    <t>first short stub, 2 periods only</t>
  </si>
  <si>
    <t>first long stub, 1 period only</t>
  </si>
  <si>
    <t>long short stub</t>
  </si>
  <si>
    <t>long long stub</t>
  </si>
  <si>
    <t>long short stub, 2 periods only</t>
  </si>
  <si>
    <t>long long stub, 1 period only</t>
  </si>
  <si>
    <t>test_#</t>
  </si>
  <si>
    <t>period_#</t>
  </si>
  <si>
    <t>test_bucket</t>
  </si>
  <si>
    <t>last_row</t>
  </si>
  <si>
    <t>change</t>
  </si>
  <si>
    <t># days</t>
  </si>
  <si>
    <t>no_day_roll</t>
  </si>
  <si>
    <t>quarterly, single period</t>
  </si>
  <si>
    <t>quarterly, three periods</t>
  </si>
  <si>
    <t>quarterly, two periods</t>
  </si>
  <si>
    <t>modifiedfollowing</t>
  </si>
  <si>
    <t>day_roll, first_cpn_end_date, last_start_end_date specified</t>
  </si>
  <si>
    <t>day_roll, first_cpn_end_date specified</t>
  </si>
  <si>
    <t>day_roll, last_cpn_start_date specified</t>
  </si>
  <si>
    <t>first_cpn_end_date, last_start_end_date specified</t>
  </si>
  <si>
    <t>first_cpn_end_date specified</t>
  </si>
  <si>
    <t>last_cpn_start_date specified</t>
  </si>
  <si>
    <t>3 periods with first short stub</t>
  </si>
  <si>
    <t>3 periods with last short stub</t>
  </si>
  <si>
    <t>2 periods with first long stub</t>
  </si>
  <si>
    <t>2 periods with last long stub</t>
  </si>
  <si>
    <t>quarterly</t>
  </si>
  <si>
    <t>monthly</t>
  </si>
  <si>
    <t>freq</t>
  </si>
  <si>
    <t>roll_conv</t>
  </si>
  <si>
    <t>first_stub</t>
  </si>
  <si>
    <t>last_stub</t>
  </si>
  <si>
    <t>last_period_start</t>
  </si>
  <si>
    <t>first_period_end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</si>
</sst>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 d\-mmm\-yy_-;;"/>
    <numFmt numFmtId="165" formatCode="#,##0_-;\(#,##0\)_-;\-_-"/>
  </numFmts>
  <fonts count="2" x14ac:knownFonts="1">
    <font>
      <sz val="9"/>
      <color theme="1"/>
      <name val="Arial"/>
      <family val="2"/>
    </font>
    <font>
      <sz val="9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0" fontId="1" fillId="2" borderId="0" xfId="0" applyFont="1" applyFill="1"/>
    <xf numFmtId="164" fontId="1" fillId="2" borderId="0" xfId="0" applyNumberFormat="1" applyFont="1" applyFill="1"/>
    <xf numFmtId="165" fontId="0" fillId="0" borderId="0" xfId="0" applyNumberFormat="1"/>
  </cellXfs>
  <cellStyles count="1">
    <cellStyle name="Normal" xfId="0" builtinId="0"/>
  </cellStyles>
  <dxfs count="21">
    <dxf>
      <fill>
        <patternFill patternType="none">
          <bgColor auto="1"/>
        </patternFill>
      </fill>
      <border>
        <bottom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bottom style="thin">
          <color auto="1"/>
        </bottom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64" formatCode="ddd\ d\-mmm\-yy_-;;"/>
      <border diagonalUp="0" diagonalDown="0" outline="0">
        <left/>
        <right/>
        <top/>
        <bottom/>
      </border>
    </dxf>
    <dxf>
      <numFmt numFmtId="164" formatCode="ddd\ d\-mmm\-yy_-;;"/>
    </dxf>
    <dxf>
      <numFmt numFmtId="164" formatCode="ddd\ d\-mmm\-yy_-;;"/>
      <border diagonalUp="0" diagonalDown="0" outline="0">
        <left/>
        <right/>
        <top/>
        <bottom/>
      </border>
    </dxf>
    <dxf>
      <numFmt numFmtId="164" formatCode="ddd\ d\-mmm\-yy_-;;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64" formatCode="ddd\ d\-mmm\-yy_-;;"/>
      <border diagonalUp="0" diagonalDown="0" outline="0">
        <left/>
        <right/>
        <top/>
        <bottom/>
      </border>
    </dxf>
    <dxf>
      <numFmt numFmtId="164" formatCode="ddd\ d\-mmm\-yy_-;;"/>
    </dxf>
    <dxf>
      <numFmt numFmtId="164" formatCode="ddd\ d\-mmm\-yy_-;;"/>
      <border diagonalUp="0" diagonalDown="0" outline="0">
        <left/>
        <right/>
        <top/>
        <bottom/>
      </border>
    </dxf>
    <dxf>
      <numFmt numFmtId="164" formatCode="ddd\ d\-mmm\-yy_-;;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341400-2ECE-4F7B-81AA-7350AE6E4ECF}" name="test_cases" displayName="test_cases" ref="A1:M31" totalsRowShown="0">
  <autoFilter ref="A1:M31" xr:uid="{2F341400-2ECE-4F7B-81AA-7350AE6E4ECF}"/>
  <tableColumns count="13">
    <tableColumn id="1" xr3:uid="{90A6D377-2432-4BAB-B570-DEA017022738}" name="test_#" dataDxfId="20" totalsRowDxfId="19">
      <calculatedColumnFormula>ROW()-1</calculatedColumnFormula>
    </tableColumn>
    <tableColumn id="2" xr3:uid="{C09AB830-185A-4CEE-B150-D8F8A7C30C4B}" name="test_bucket" totalsRowDxfId="18"/>
    <tableColumn id="3" xr3:uid="{3150D5FF-CF0A-408D-B154-10394F874A77}" name="description" totalsRowDxfId="17"/>
    <tableColumn id="4" xr3:uid="{9559D1FD-C77D-41F9-B1B5-F2A7DC16989C}" name="start_date" dataDxfId="16" totalsRowDxfId="15"/>
    <tableColumn id="5" xr3:uid="{7F4D4E9E-860B-4D4B-8569-7DCE30FFBC9E}" name="end_date" dataDxfId="14" totalsRowDxfId="13"/>
    <tableColumn id="6" xr3:uid="{1759D6C9-B37F-4F77-A70C-9847722F2C5E}" name="freq" totalsRowDxfId="12"/>
    <tableColumn id="7" xr3:uid="{DF1AAFDF-CF8B-4D74-A1F9-0E955E53641C}" name="roll_conv" totalsRowDxfId="11"/>
    <tableColumn id="8" xr3:uid="{792D4866-D407-471B-8D1A-743BD422BCB5}" name="day_roll" totalsRowDxfId="10"/>
    <tableColumn id="9" xr3:uid="{1C32AE12-60FF-40D9-86D1-F6F84DB1E474}" name="first_period_end" dataDxfId="9" totalsRowDxfId="8"/>
    <tableColumn id="10" xr3:uid="{4AAD0224-E9DA-4126-9E3D-503943A44EF4}" name="last_period_start" dataDxfId="7" totalsRowDxfId="6"/>
    <tableColumn id="11" xr3:uid="{C759A695-B6E3-44D5-88B8-763A469C90D9}" name="first_stub" totalsRowDxfId="5"/>
    <tableColumn id="12" xr3:uid="{2C02004C-2551-46CE-B7F6-B76F2C30C36E}" name="last_stub" totalsRowDxfId="4"/>
    <tableColumn id="15" xr3:uid="{6C293554-9689-4D69-B2B8-5908D66BE4E5}" name="roll_user_specified_dates" totalsRowDxfId="3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2F839-BA51-4CEA-BAEE-D19E0715C6D0}">
  <dimension ref="A1:M31"/>
  <sheetViews>
    <sheetView tabSelected="1" workbookViewId="0">
      <selection activeCell="I2" sqref="I2"/>
    </sheetView>
  </sheetViews>
  <sheetFormatPr defaultRowHeight="12" x14ac:dyDescent="0.2"/>
  <cols>
    <col min="1" max="1" width="8.28515625" bestFit="1" customWidth="1"/>
    <col min="2" max="2" width="16.85546875" bestFit="1" customWidth="1"/>
    <col min="3" max="3" width="50" bestFit="1" customWidth="1"/>
    <col min="4" max="4" width="14" style="2" bestFit="1" customWidth="1"/>
    <col min="5" max="5" width="13.5703125" style="2" bestFit="1" customWidth="1"/>
    <col min="6" max="6" width="10.140625" bestFit="1" customWidth="1"/>
    <col min="7" max="7" width="15" bestFit="1" customWidth="1"/>
    <col min="8" max="8" width="9.5703125" bestFit="1" customWidth="1"/>
    <col min="9" max="9" width="16.7109375" bestFit="1" customWidth="1"/>
    <col min="10" max="10" width="17.28515625" bestFit="1" customWidth="1"/>
    <col min="11" max="11" width="11" bestFit="1" customWidth="1"/>
    <col min="12" max="12" width="10.7109375" bestFit="1" customWidth="1"/>
    <col min="13" max="13" width="24.85546875" bestFit="1" customWidth="1"/>
  </cols>
  <sheetData>
    <row r="1" spans="1:13" x14ac:dyDescent="0.2">
      <c r="A1" t="s">
        <v>32</v>
      </c>
      <c r="B1" t="s">
        <v>34</v>
      </c>
      <c r="C1" t="s">
        <v>11</v>
      </c>
      <c r="D1" s="2" t="s">
        <v>0</v>
      </c>
      <c r="E1" s="2" t="s">
        <v>1</v>
      </c>
      <c r="F1" t="s">
        <v>55</v>
      </c>
      <c r="G1" t="s">
        <v>56</v>
      </c>
      <c r="H1" t="s">
        <v>2</v>
      </c>
      <c r="I1" t="s">
        <v>60</v>
      </c>
      <c r="J1" t="s">
        <v>59</v>
      </c>
      <c r="K1" t="s">
        <v>57</v>
      </c>
      <c r="L1" t="s">
        <v>58</v>
      </c>
      <c r="M1" t="s">
        <v>3</v>
      </c>
    </row>
    <row r="2" spans="1:13" x14ac:dyDescent="0.2">
      <c r="A2">
        <f>ROW()-1</f>
        <v>1</v>
      </c>
      <c r="B2" t="s">
        <v>38</v>
      </c>
      <c r="C2" t="s">
        <v>39</v>
      </c>
      <c r="D2" s="2">
        <v>43845</v>
      </c>
      <c r="E2" s="2">
        <v>43936</v>
      </c>
      <c r="F2" t="s">
        <v>53</v>
      </c>
      <c r="I2" s="2"/>
      <c r="J2" s="2"/>
    </row>
    <row r="3" spans="1:13" x14ac:dyDescent="0.2">
      <c r="A3">
        <f t="shared" ref="A3:A27" si="0">ROW()-1</f>
        <v>2</v>
      </c>
      <c r="B3" t="s">
        <v>38</v>
      </c>
      <c r="C3" t="s">
        <v>41</v>
      </c>
      <c r="D3" s="2">
        <v>43845</v>
      </c>
      <c r="E3" s="2">
        <v>44027</v>
      </c>
      <c r="F3" t="s">
        <v>53</v>
      </c>
      <c r="I3" s="2"/>
      <c r="J3" s="2"/>
    </row>
    <row r="4" spans="1:13" x14ac:dyDescent="0.2">
      <c r="A4">
        <f t="shared" si="0"/>
        <v>3</v>
      </c>
      <c r="B4" t="s">
        <v>38</v>
      </c>
      <c r="C4" t="s">
        <v>40</v>
      </c>
      <c r="D4" s="2">
        <v>43845</v>
      </c>
      <c r="E4" s="2">
        <v>44211</v>
      </c>
      <c r="F4" t="s">
        <v>53</v>
      </c>
      <c r="I4" s="2"/>
      <c r="J4" s="2"/>
    </row>
    <row r="5" spans="1:13" x14ac:dyDescent="0.2">
      <c r="A5">
        <f t="shared" si="0"/>
        <v>4</v>
      </c>
      <c r="B5" t="s">
        <v>38</v>
      </c>
      <c r="C5" t="s">
        <v>14</v>
      </c>
      <c r="D5" s="2">
        <v>43845</v>
      </c>
      <c r="E5" s="2">
        <v>44211</v>
      </c>
      <c r="F5" t="s">
        <v>14</v>
      </c>
      <c r="I5" s="2"/>
      <c r="J5" s="2"/>
    </row>
    <row r="6" spans="1:13" x14ac:dyDescent="0.2">
      <c r="A6">
        <f t="shared" si="0"/>
        <v>5</v>
      </c>
      <c r="B6" t="s">
        <v>38</v>
      </c>
      <c r="C6" t="s">
        <v>13</v>
      </c>
      <c r="D6" s="2">
        <v>43845</v>
      </c>
      <c r="E6" s="2">
        <v>44242</v>
      </c>
      <c r="F6" t="s">
        <v>13</v>
      </c>
      <c r="I6" s="2"/>
      <c r="J6" s="2"/>
    </row>
    <row r="7" spans="1:13" x14ac:dyDescent="0.2">
      <c r="A7">
        <f t="shared" si="0"/>
        <v>6</v>
      </c>
      <c r="B7" t="s">
        <v>2</v>
      </c>
      <c r="C7" t="s">
        <v>12</v>
      </c>
      <c r="D7" s="2">
        <v>43845</v>
      </c>
      <c r="E7" s="2">
        <v>43966</v>
      </c>
      <c r="F7" t="s">
        <v>54</v>
      </c>
      <c r="I7" s="2"/>
      <c r="J7" s="2"/>
    </row>
    <row r="8" spans="1:13" x14ac:dyDescent="0.2">
      <c r="A8">
        <f t="shared" si="0"/>
        <v>7</v>
      </c>
      <c r="B8" t="s">
        <v>2</v>
      </c>
      <c r="C8" t="s">
        <v>16</v>
      </c>
      <c r="D8" s="2">
        <v>44104</v>
      </c>
      <c r="E8" s="2">
        <v>44135</v>
      </c>
      <c r="F8" t="s">
        <v>54</v>
      </c>
      <c r="I8" s="2"/>
      <c r="J8" s="2"/>
    </row>
    <row r="9" spans="1:13" x14ac:dyDescent="0.2">
      <c r="A9">
        <f t="shared" si="0"/>
        <v>8</v>
      </c>
      <c r="B9" t="s">
        <v>2</v>
      </c>
      <c r="C9" t="s">
        <v>15</v>
      </c>
      <c r="D9" s="2">
        <v>44104</v>
      </c>
      <c r="E9" s="2">
        <v>44135</v>
      </c>
      <c r="F9" t="s">
        <v>54</v>
      </c>
      <c r="I9" s="2"/>
      <c r="J9" s="2"/>
      <c r="M9" t="b">
        <v>1</v>
      </c>
    </row>
    <row r="10" spans="1:13" x14ac:dyDescent="0.2">
      <c r="A10">
        <f t="shared" si="0"/>
        <v>9</v>
      </c>
      <c r="B10" t="s">
        <v>2</v>
      </c>
      <c r="C10" t="s">
        <v>17</v>
      </c>
      <c r="D10" s="2">
        <v>43861</v>
      </c>
      <c r="E10" s="2">
        <v>43982</v>
      </c>
      <c r="F10" t="s">
        <v>54</v>
      </c>
      <c r="G10" t="s">
        <v>18</v>
      </c>
      <c r="I10" s="2"/>
      <c r="J10" s="2"/>
    </row>
    <row r="11" spans="1:13" x14ac:dyDescent="0.2">
      <c r="A11">
        <f t="shared" si="0"/>
        <v>10</v>
      </c>
      <c r="B11" t="s">
        <v>2</v>
      </c>
      <c r="C11" t="s">
        <v>19</v>
      </c>
      <c r="D11" s="2">
        <v>43861</v>
      </c>
      <c r="E11" s="2">
        <v>43982</v>
      </c>
      <c r="F11" t="s">
        <v>54</v>
      </c>
      <c r="H11">
        <v>16</v>
      </c>
      <c r="I11" s="2"/>
      <c r="J11" s="2"/>
    </row>
    <row r="12" spans="1:13" x14ac:dyDescent="0.2">
      <c r="A12">
        <f t="shared" si="0"/>
        <v>11</v>
      </c>
      <c r="B12" t="s">
        <v>20</v>
      </c>
      <c r="C12" t="s">
        <v>21</v>
      </c>
      <c r="D12" s="2">
        <v>43845</v>
      </c>
      <c r="E12" s="2">
        <v>43982</v>
      </c>
      <c r="F12" t="s">
        <v>54</v>
      </c>
      <c r="I12" s="2"/>
      <c r="J12" s="2"/>
    </row>
    <row r="13" spans="1:13" x14ac:dyDescent="0.2">
      <c r="A13">
        <f t="shared" si="0"/>
        <v>12</v>
      </c>
      <c r="B13" t="s">
        <v>20</v>
      </c>
      <c r="C13" t="s">
        <v>22</v>
      </c>
      <c r="D13" s="2">
        <v>43845</v>
      </c>
      <c r="E13" s="2">
        <v>43982</v>
      </c>
      <c r="F13" t="s">
        <v>54</v>
      </c>
      <c r="I13" s="2"/>
      <c r="J13" s="2"/>
      <c r="K13" t="s">
        <v>23</v>
      </c>
    </row>
    <row r="14" spans="1:13" x14ac:dyDescent="0.2">
      <c r="A14">
        <f t="shared" si="0"/>
        <v>13</v>
      </c>
      <c r="B14" t="s">
        <v>20</v>
      </c>
      <c r="C14" t="s">
        <v>24</v>
      </c>
      <c r="D14" s="2">
        <v>43845</v>
      </c>
      <c r="E14" s="2">
        <v>43982</v>
      </c>
      <c r="F14" t="s">
        <v>54</v>
      </c>
      <c r="I14" s="2"/>
      <c r="J14" s="2"/>
      <c r="K14" t="s">
        <v>25</v>
      </c>
    </row>
    <row r="15" spans="1:13" x14ac:dyDescent="0.2">
      <c r="A15">
        <f t="shared" si="0"/>
        <v>14</v>
      </c>
      <c r="B15" t="s">
        <v>20</v>
      </c>
      <c r="C15" t="s">
        <v>26</v>
      </c>
      <c r="D15" s="2">
        <v>43845</v>
      </c>
      <c r="E15" s="2">
        <v>43982</v>
      </c>
      <c r="F15" t="s">
        <v>53</v>
      </c>
      <c r="I15" s="2"/>
      <c r="J15" s="2"/>
      <c r="K15" t="s">
        <v>23</v>
      </c>
    </row>
    <row r="16" spans="1:13" x14ac:dyDescent="0.2">
      <c r="A16">
        <f t="shared" si="0"/>
        <v>15</v>
      </c>
      <c r="B16" t="s">
        <v>20</v>
      </c>
      <c r="C16" t="s">
        <v>27</v>
      </c>
      <c r="D16" s="2">
        <v>43845</v>
      </c>
      <c r="E16" s="2">
        <v>43982</v>
      </c>
      <c r="F16" t="s">
        <v>53</v>
      </c>
      <c r="I16" s="2"/>
      <c r="J16" s="2"/>
      <c r="K16" t="s">
        <v>25</v>
      </c>
    </row>
    <row r="17" spans="1:12" x14ac:dyDescent="0.2">
      <c r="A17">
        <f t="shared" si="0"/>
        <v>16</v>
      </c>
      <c r="B17" t="s">
        <v>20</v>
      </c>
      <c r="C17" t="s">
        <v>28</v>
      </c>
      <c r="D17" s="2">
        <v>43845</v>
      </c>
      <c r="E17" s="2">
        <v>43982</v>
      </c>
      <c r="F17" t="s">
        <v>54</v>
      </c>
      <c r="I17" s="2"/>
      <c r="J17" s="2"/>
      <c r="L17" t="s">
        <v>23</v>
      </c>
    </row>
    <row r="18" spans="1:12" x14ac:dyDescent="0.2">
      <c r="A18">
        <f t="shared" si="0"/>
        <v>17</v>
      </c>
      <c r="B18" t="s">
        <v>20</v>
      </c>
      <c r="C18" t="s">
        <v>29</v>
      </c>
      <c r="D18" s="2">
        <v>43845</v>
      </c>
      <c r="E18" s="2">
        <v>43982</v>
      </c>
      <c r="F18" t="s">
        <v>54</v>
      </c>
      <c r="I18" s="2"/>
      <c r="J18" s="2"/>
      <c r="L18" t="s">
        <v>25</v>
      </c>
    </row>
    <row r="19" spans="1:12" x14ac:dyDescent="0.2">
      <c r="A19">
        <f t="shared" si="0"/>
        <v>18</v>
      </c>
      <c r="B19" t="s">
        <v>20</v>
      </c>
      <c r="C19" t="s">
        <v>30</v>
      </c>
      <c r="D19" s="2">
        <v>43845</v>
      </c>
      <c r="E19" s="2">
        <v>43982</v>
      </c>
      <c r="F19" t="s">
        <v>53</v>
      </c>
      <c r="I19" s="2"/>
      <c r="J19" s="2"/>
      <c r="L19" t="s">
        <v>23</v>
      </c>
    </row>
    <row r="20" spans="1:12" x14ac:dyDescent="0.2">
      <c r="A20">
        <f t="shared" si="0"/>
        <v>19</v>
      </c>
      <c r="B20" t="s">
        <v>20</v>
      </c>
      <c r="C20" t="s">
        <v>31</v>
      </c>
      <c r="D20" s="2">
        <v>43845</v>
      </c>
      <c r="E20" s="2">
        <v>43982</v>
      </c>
      <c r="F20" t="s">
        <v>53</v>
      </c>
      <c r="I20" s="2"/>
      <c r="J20" s="2"/>
      <c r="L20" t="s">
        <v>25</v>
      </c>
    </row>
    <row r="21" spans="1:12" x14ac:dyDescent="0.2">
      <c r="A21">
        <f t="shared" si="0"/>
        <v>20</v>
      </c>
      <c r="B21" t="s">
        <v>20</v>
      </c>
      <c r="C21" t="s">
        <v>43</v>
      </c>
      <c r="D21" s="2">
        <v>45509</v>
      </c>
      <c r="E21" s="2">
        <v>46461</v>
      </c>
      <c r="F21" t="s">
        <v>53</v>
      </c>
      <c r="G21" t="s">
        <v>42</v>
      </c>
      <c r="H21">
        <v>15</v>
      </c>
      <c r="I21" s="2">
        <v>45551</v>
      </c>
      <c r="J21" s="2">
        <v>46371</v>
      </c>
    </row>
    <row r="22" spans="1:12" x14ac:dyDescent="0.2">
      <c r="A22">
        <f t="shared" si="0"/>
        <v>21</v>
      </c>
      <c r="B22" t="s">
        <v>20</v>
      </c>
      <c r="C22" t="s">
        <v>44</v>
      </c>
      <c r="D22" s="2">
        <v>45509</v>
      </c>
      <c r="E22" s="2">
        <v>46461</v>
      </c>
      <c r="F22" t="s">
        <v>53</v>
      </c>
      <c r="G22" t="s">
        <v>42</v>
      </c>
      <c r="H22">
        <v>15</v>
      </c>
      <c r="I22" s="2">
        <v>45551</v>
      </c>
      <c r="J22" s="2"/>
    </row>
    <row r="23" spans="1:12" x14ac:dyDescent="0.2">
      <c r="A23">
        <f t="shared" si="0"/>
        <v>22</v>
      </c>
      <c r="B23" t="s">
        <v>20</v>
      </c>
      <c r="C23" t="s">
        <v>45</v>
      </c>
      <c r="D23" s="2">
        <v>45509</v>
      </c>
      <c r="E23" s="2">
        <v>46461</v>
      </c>
      <c r="F23" t="s">
        <v>53</v>
      </c>
      <c r="G23" t="s">
        <v>42</v>
      </c>
      <c r="H23">
        <v>15</v>
      </c>
      <c r="I23" s="2"/>
      <c r="J23" s="2">
        <v>46371</v>
      </c>
    </row>
    <row r="24" spans="1:12" x14ac:dyDescent="0.2">
      <c r="A24">
        <f t="shared" si="0"/>
        <v>23</v>
      </c>
      <c r="B24" t="s">
        <v>20</v>
      </c>
      <c r="C24" t="s">
        <v>46</v>
      </c>
      <c r="D24" s="2">
        <v>45509</v>
      </c>
      <c r="E24" s="2">
        <v>46461</v>
      </c>
      <c r="F24" t="s">
        <v>53</v>
      </c>
      <c r="G24" t="s">
        <v>42</v>
      </c>
      <c r="I24" s="2">
        <v>45551</v>
      </c>
      <c r="J24" s="2">
        <v>46371</v>
      </c>
    </row>
    <row r="25" spans="1:12" x14ac:dyDescent="0.2">
      <c r="A25">
        <f t="shared" si="0"/>
        <v>24</v>
      </c>
      <c r="B25" t="s">
        <v>20</v>
      </c>
      <c r="C25" t="s">
        <v>47</v>
      </c>
      <c r="D25" s="2">
        <v>45509</v>
      </c>
      <c r="E25" s="2">
        <v>46461</v>
      </c>
      <c r="F25" t="s">
        <v>53</v>
      </c>
      <c r="G25" t="s">
        <v>42</v>
      </c>
      <c r="I25" s="2">
        <v>45551</v>
      </c>
      <c r="J25" s="2"/>
    </row>
    <row r="26" spans="1:12" x14ac:dyDescent="0.2">
      <c r="A26">
        <f t="shared" si="0"/>
        <v>25</v>
      </c>
      <c r="B26" t="s">
        <v>20</v>
      </c>
      <c r="C26" t="s">
        <v>48</v>
      </c>
      <c r="D26" s="2">
        <v>45509</v>
      </c>
      <c r="E26" s="2">
        <v>46461</v>
      </c>
      <c r="F26" t="s">
        <v>53</v>
      </c>
      <c r="G26" t="s">
        <v>42</v>
      </c>
      <c r="I26" s="2"/>
      <c r="J26" s="2">
        <v>46371</v>
      </c>
    </row>
    <row r="27" spans="1:12" x14ac:dyDescent="0.2">
      <c r="A27">
        <f t="shared" si="0"/>
        <v>26</v>
      </c>
      <c r="B27" t="s">
        <v>20</v>
      </c>
      <c r="C27" t="s">
        <v>48</v>
      </c>
      <c r="D27" s="2">
        <v>45509</v>
      </c>
      <c r="E27" s="2">
        <v>46097</v>
      </c>
      <c r="F27" t="s">
        <v>53</v>
      </c>
      <c r="G27" t="s">
        <v>42</v>
      </c>
      <c r="I27" s="2"/>
      <c r="J27" s="2">
        <v>46006</v>
      </c>
    </row>
    <row r="28" spans="1:12" x14ac:dyDescent="0.2">
      <c r="A28">
        <f>ROW()-1</f>
        <v>27</v>
      </c>
      <c r="B28" t="s">
        <v>20</v>
      </c>
      <c r="C28" t="s">
        <v>49</v>
      </c>
      <c r="D28" s="2">
        <v>45509</v>
      </c>
      <c r="E28" s="2">
        <v>45733</v>
      </c>
      <c r="F28" t="s">
        <v>53</v>
      </c>
      <c r="I28" s="2"/>
      <c r="J28" s="2"/>
      <c r="K28" t="s">
        <v>23</v>
      </c>
    </row>
    <row r="29" spans="1:12" x14ac:dyDescent="0.2">
      <c r="A29">
        <f>ROW()-1</f>
        <v>28</v>
      </c>
      <c r="B29" t="s">
        <v>20</v>
      </c>
      <c r="C29" t="s">
        <v>51</v>
      </c>
      <c r="D29" s="2">
        <v>45509</v>
      </c>
      <c r="E29" s="2">
        <v>45733</v>
      </c>
      <c r="F29" t="s">
        <v>53</v>
      </c>
      <c r="I29" s="2"/>
      <c r="J29" s="2"/>
      <c r="K29" t="s">
        <v>25</v>
      </c>
    </row>
    <row r="30" spans="1:12" x14ac:dyDescent="0.2">
      <c r="A30">
        <f>ROW()-1</f>
        <v>29</v>
      </c>
      <c r="B30" t="s">
        <v>20</v>
      </c>
      <c r="C30" t="s">
        <v>50</v>
      </c>
      <c r="D30" s="2">
        <v>45509</v>
      </c>
      <c r="E30" s="2">
        <v>45733</v>
      </c>
      <c r="F30" t="s">
        <v>53</v>
      </c>
      <c r="I30" s="2"/>
      <c r="J30" s="2"/>
      <c r="L30" t="s">
        <v>23</v>
      </c>
    </row>
    <row r="31" spans="1:12" x14ac:dyDescent="0.2">
      <c r="A31">
        <f>ROW()-1</f>
        <v>30</v>
      </c>
      <c r="B31" t="s">
        <v>20</v>
      </c>
      <c r="C31" t="s">
        <v>52</v>
      </c>
      <c r="D31" s="2">
        <v>45509</v>
      </c>
      <c r="E31" s="2">
        <v>45733</v>
      </c>
      <c r="F31" t="s">
        <v>53</v>
      </c>
      <c r="I31" s="2"/>
      <c r="J31" s="2"/>
      <c r="L31" t="s">
        <v>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08C6C-8BCB-4115-82DC-C2C69D33B882}">
  <dimension ref="A1:I136"/>
  <sheetViews>
    <sheetView zoomScaleNormal="100" workbookViewId="0">
      <pane ySplit="1" topLeftCell="A2" activePane="bottomLeft" state="frozen"/>
      <selection pane="bottomLeft"/>
    </sheetView>
  </sheetViews>
  <sheetFormatPr defaultRowHeight="12" x14ac:dyDescent="0.2"/>
  <cols>
    <col min="1" max="1" width="21" bestFit="1" customWidth="1"/>
    <col min="2" max="2" width="50" bestFit="1" customWidth="1"/>
    <col min="3" max="3" width="8" bestFit="1" customWidth="1"/>
    <col min="4" max="4" width="10.140625" bestFit="1" customWidth="1"/>
    <col min="5" max="5" width="14" style="2" bestFit="1" customWidth="1"/>
    <col min="6" max="6" width="13.5703125" style="2" bestFit="1" customWidth="1"/>
    <col min="7" max="7" width="7" style="2" bestFit="1" customWidth="1"/>
    <col min="8" max="8" width="6.85546875" bestFit="1" customWidth="1"/>
    <col min="9" max="9" width="7.7109375" bestFit="1" customWidth="1"/>
  </cols>
  <sheetData>
    <row r="1" spans="1:9" x14ac:dyDescent="0.2">
      <c r="A1" s="3" t="s">
        <v>34</v>
      </c>
      <c r="B1" s="3" t="s">
        <v>11</v>
      </c>
      <c r="C1" s="3" t="s">
        <v>32</v>
      </c>
      <c r="D1" s="3" t="s">
        <v>33</v>
      </c>
      <c r="E1" s="4" t="s">
        <v>9</v>
      </c>
      <c r="F1" s="4" t="s">
        <v>10</v>
      </c>
      <c r="G1" s="4" t="s">
        <v>37</v>
      </c>
      <c r="H1" s="3" t="s">
        <v>36</v>
      </c>
      <c r="I1" s="3" t="s">
        <v>35</v>
      </c>
    </row>
    <row r="2" spans="1:9" x14ac:dyDescent="0.2">
      <c r="A2" t="str">
        <f>IF(D2=1,_xlfn.XLOOKUP(C2,test_cases[test_'#],test_cases[test_bucket]),"")</f>
        <v>no_day_roll</v>
      </c>
      <c r="B2" t="str">
        <f>IF(D2=1,_xlfn.XLOOKUP(C2,test_cases[test_'#],test_cases[description]),"")</f>
        <v>quarterly, single period</v>
      </c>
      <c r="C2">
        <v>1</v>
      </c>
      <c r="D2">
        <f>COUNTIFS($C$2:C2,C2)</f>
        <v>1</v>
      </c>
      <c r="E2" s="2">
        <v>43845</v>
      </c>
      <c r="F2" s="2">
        <v>43936</v>
      </c>
      <c r="G2" s="5">
        <f t="shared" ref="G2:G33" si="0">F2-E2</f>
        <v>91</v>
      </c>
      <c r="H2">
        <f t="shared" ref="H2:H33" si="1">MOD(IF(ROW()=2,0,IF(C2=C1,H1, H1+1)), 2)</f>
        <v>0</v>
      </c>
      <c r="I2">
        <f>IF(H2=H3,0, 1)</f>
        <v>1</v>
      </c>
    </row>
    <row r="3" spans="1:9" x14ac:dyDescent="0.2">
      <c r="A3" t="str">
        <f>IF(D3=1,_xlfn.XLOOKUP(C3,test_cases[test_'#],test_cases[test_bucket]),"")</f>
        <v>no_day_roll</v>
      </c>
      <c r="B3" t="str">
        <f>IF(D3=1,_xlfn.XLOOKUP(C3,test_cases[test_'#],test_cases[description]),"")</f>
        <v>quarterly, two periods</v>
      </c>
      <c r="C3">
        <v>2</v>
      </c>
      <c r="D3">
        <f>COUNTIFS($C$2:C3,C3)</f>
        <v>1</v>
      </c>
      <c r="E3" s="2">
        <v>43845</v>
      </c>
      <c r="F3" s="2">
        <v>43936</v>
      </c>
      <c r="G3" s="5">
        <f t="shared" si="0"/>
        <v>91</v>
      </c>
      <c r="H3">
        <f t="shared" si="1"/>
        <v>1</v>
      </c>
      <c r="I3">
        <f t="shared" ref="I3:I17" si="2">IF(H3=H4,0, 1)</f>
        <v>0</v>
      </c>
    </row>
    <row r="4" spans="1:9" x14ac:dyDescent="0.2">
      <c r="A4" t="str">
        <f>IF(D4=1,_xlfn.XLOOKUP(C4,test_cases[test_'#],test_cases[test_bucket]),"")</f>
        <v/>
      </c>
      <c r="B4" t="str">
        <f>IF(D4=1,_xlfn.XLOOKUP(C4,test_cases[test_'#],test_cases[description]),"")</f>
        <v/>
      </c>
      <c r="C4">
        <v>2</v>
      </c>
      <c r="D4">
        <f>COUNTIFS($C$2:C4,C4)</f>
        <v>2</v>
      </c>
      <c r="E4" s="2">
        <v>43936</v>
      </c>
      <c r="F4" s="2">
        <v>44027</v>
      </c>
      <c r="G4" s="5">
        <f t="shared" si="0"/>
        <v>91</v>
      </c>
      <c r="H4">
        <f t="shared" si="1"/>
        <v>1</v>
      </c>
      <c r="I4">
        <f t="shared" si="2"/>
        <v>1</v>
      </c>
    </row>
    <row r="5" spans="1:9" x14ac:dyDescent="0.2">
      <c r="A5" t="str">
        <f>IF(D5=1,_xlfn.XLOOKUP(C5,test_cases[test_'#],test_cases[test_bucket]),"")</f>
        <v>no_day_roll</v>
      </c>
      <c r="B5" t="str">
        <f>IF(D5=1,_xlfn.XLOOKUP(C5,test_cases[test_'#],test_cases[description]),"")</f>
        <v>quarterly, three periods</v>
      </c>
      <c r="C5">
        <v>3</v>
      </c>
      <c r="D5">
        <f>COUNTIFS($C$2:C5,C5)</f>
        <v>1</v>
      </c>
      <c r="E5" s="2">
        <v>43845</v>
      </c>
      <c r="F5" s="2">
        <v>43936</v>
      </c>
      <c r="G5" s="5">
        <f t="shared" si="0"/>
        <v>91</v>
      </c>
      <c r="H5">
        <f t="shared" si="1"/>
        <v>0</v>
      </c>
      <c r="I5">
        <f t="shared" si="2"/>
        <v>0</v>
      </c>
    </row>
    <row r="6" spans="1:9" x14ac:dyDescent="0.2">
      <c r="A6" t="str">
        <f>IF(D6=1,_xlfn.XLOOKUP(C6,test_cases[test_'#],test_cases[test_bucket]),"")</f>
        <v/>
      </c>
      <c r="B6" t="str">
        <f>IF(D6=1,_xlfn.XLOOKUP(C6,test_cases[test_'#],test_cases[description]),"")</f>
        <v/>
      </c>
      <c r="C6">
        <v>3</v>
      </c>
      <c r="D6">
        <f>COUNTIFS($C$2:C6,C6)</f>
        <v>2</v>
      </c>
      <c r="E6" s="2">
        <v>43936</v>
      </c>
      <c r="F6" s="2">
        <v>44027</v>
      </c>
      <c r="G6" s="5">
        <f t="shared" si="0"/>
        <v>91</v>
      </c>
      <c r="H6">
        <f t="shared" si="1"/>
        <v>0</v>
      </c>
      <c r="I6">
        <f t="shared" si="2"/>
        <v>0</v>
      </c>
    </row>
    <row r="7" spans="1:9" x14ac:dyDescent="0.2">
      <c r="A7" t="str">
        <f>IF(D7=1,_xlfn.XLOOKUP(C7,test_cases[test_'#],test_cases[test_bucket]),"")</f>
        <v/>
      </c>
      <c r="B7" t="str">
        <f>IF(D7=1,_xlfn.XLOOKUP(C7,test_cases[test_'#],test_cases[description]),"")</f>
        <v/>
      </c>
      <c r="C7">
        <v>3</v>
      </c>
      <c r="D7">
        <f>COUNTIFS($C$2:C7,C7)</f>
        <v>3</v>
      </c>
      <c r="E7" s="2">
        <v>44027</v>
      </c>
      <c r="F7" s="2">
        <v>44119</v>
      </c>
      <c r="G7" s="5">
        <f t="shared" si="0"/>
        <v>92</v>
      </c>
      <c r="H7">
        <f t="shared" si="1"/>
        <v>0</v>
      </c>
      <c r="I7">
        <f t="shared" si="2"/>
        <v>0</v>
      </c>
    </row>
    <row r="8" spans="1:9" x14ac:dyDescent="0.2">
      <c r="A8" t="str">
        <f>IF(D8=1,_xlfn.XLOOKUP(C8,test_cases[test_'#],test_cases[test_bucket]),"")</f>
        <v/>
      </c>
      <c r="B8" t="str">
        <f>IF(D8=1,_xlfn.XLOOKUP(C8,test_cases[test_'#],test_cases[description]),"")</f>
        <v/>
      </c>
      <c r="C8">
        <v>3</v>
      </c>
      <c r="D8">
        <f>COUNTIFS($C$2:C8,C8)</f>
        <v>4</v>
      </c>
      <c r="E8" s="2">
        <v>44119</v>
      </c>
      <c r="F8" s="2">
        <v>44211</v>
      </c>
      <c r="G8" s="5">
        <f t="shared" si="0"/>
        <v>92</v>
      </c>
      <c r="H8">
        <f t="shared" si="1"/>
        <v>0</v>
      </c>
      <c r="I8">
        <f t="shared" si="2"/>
        <v>1</v>
      </c>
    </row>
    <row r="9" spans="1:9" x14ac:dyDescent="0.2">
      <c r="A9" t="str">
        <f>IF(D9=1,_xlfn.XLOOKUP(C9,test_cases[test_'#],test_cases[test_bucket]),"")</f>
        <v>no_day_roll</v>
      </c>
      <c r="B9" t="str">
        <f>IF(D9=1,_xlfn.XLOOKUP(C9,test_cases[test_'#],test_cases[description]),"")</f>
        <v>annual</v>
      </c>
      <c r="C9">
        <v>4</v>
      </c>
      <c r="D9">
        <f>COUNTIFS($C$2:C9,C9)</f>
        <v>1</v>
      </c>
      <c r="E9" s="2">
        <v>43845</v>
      </c>
      <c r="F9" s="2">
        <v>44211</v>
      </c>
      <c r="G9" s="5">
        <f t="shared" si="0"/>
        <v>366</v>
      </c>
      <c r="H9">
        <f t="shared" si="1"/>
        <v>1</v>
      </c>
      <c r="I9">
        <f t="shared" si="2"/>
        <v>1</v>
      </c>
    </row>
    <row r="10" spans="1:9" x14ac:dyDescent="0.2">
      <c r="A10" t="str">
        <f>IF(D10=1,_xlfn.XLOOKUP(C10,test_cases[test_'#],test_cases[test_bucket]),"")</f>
        <v>no_day_roll</v>
      </c>
      <c r="B10" t="str">
        <f>IF(D10=1,_xlfn.XLOOKUP(C10,test_cases[test_'#],test_cases[description]),"")</f>
        <v>zerocoupon</v>
      </c>
      <c r="C10">
        <v>5</v>
      </c>
      <c r="D10">
        <f>COUNTIFS($C$2:C10,C10)</f>
        <v>1</v>
      </c>
      <c r="E10" s="2">
        <v>43845</v>
      </c>
      <c r="F10" s="2">
        <v>44242</v>
      </c>
      <c r="G10" s="5">
        <f t="shared" si="0"/>
        <v>397</v>
      </c>
      <c r="H10">
        <f t="shared" si="1"/>
        <v>0</v>
      </c>
      <c r="I10">
        <f t="shared" si="2"/>
        <v>1</v>
      </c>
    </row>
    <row r="11" spans="1:9" x14ac:dyDescent="0.2">
      <c r="A11" t="str">
        <f>IF(D11=1,_xlfn.XLOOKUP(C11,test_cases[test_'#],test_cases[test_bucket]),"")</f>
        <v>day_roll</v>
      </c>
      <c r="B11" t="str">
        <f>IF(D11=1,_xlfn.XLOOKUP(C11,test_cases[test_'#],test_cases[description]),"")</f>
        <v>dates falling on weekend</v>
      </c>
      <c r="C11">
        <v>6</v>
      </c>
      <c r="D11">
        <f>COUNTIFS($C$2:C11,C11)</f>
        <v>1</v>
      </c>
      <c r="E11" s="2">
        <v>43845</v>
      </c>
      <c r="F11" s="2">
        <v>43878</v>
      </c>
      <c r="G11" s="5">
        <f t="shared" si="0"/>
        <v>33</v>
      </c>
      <c r="H11">
        <f t="shared" si="1"/>
        <v>1</v>
      </c>
      <c r="I11">
        <f t="shared" si="2"/>
        <v>0</v>
      </c>
    </row>
    <row r="12" spans="1:9" x14ac:dyDescent="0.2">
      <c r="A12" t="str">
        <f>IF(D12=1,_xlfn.XLOOKUP(C12,test_cases[test_'#],test_cases[test_bucket]),"")</f>
        <v/>
      </c>
      <c r="B12" t="str">
        <f>IF(D12=1,_xlfn.XLOOKUP(C12,test_cases[test_'#],test_cases[description]),"")</f>
        <v/>
      </c>
      <c r="C12">
        <v>6</v>
      </c>
      <c r="D12">
        <f>COUNTIFS($C$2:C12,C12)</f>
        <v>2</v>
      </c>
      <c r="E12" s="2">
        <v>43878</v>
      </c>
      <c r="F12" s="2">
        <v>43906</v>
      </c>
      <c r="G12" s="5">
        <f t="shared" si="0"/>
        <v>28</v>
      </c>
      <c r="H12">
        <f t="shared" si="1"/>
        <v>1</v>
      </c>
      <c r="I12">
        <f t="shared" si="2"/>
        <v>0</v>
      </c>
    </row>
    <row r="13" spans="1:9" x14ac:dyDescent="0.2">
      <c r="A13" t="str">
        <f>IF(D13=1,_xlfn.XLOOKUP(C13,test_cases[test_'#],test_cases[test_bucket]),"")</f>
        <v/>
      </c>
      <c r="B13" t="str">
        <f>IF(D13=1,_xlfn.XLOOKUP(C13,test_cases[test_'#],test_cases[description]),"")</f>
        <v/>
      </c>
      <c r="C13">
        <v>6</v>
      </c>
      <c r="D13">
        <f>COUNTIFS($C$2:C13,C13)</f>
        <v>3</v>
      </c>
      <c r="E13" s="2">
        <v>43906</v>
      </c>
      <c r="F13" s="2">
        <v>43936</v>
      </c>
      <c r="G13" s="5">
        <f t="shared" si="0"/>
        <v>30</v>
      </c>
      <c r="H13">
        <f t="shared" si="1"/>
        <v>1</v>
      </c>
      <c r="I13">
        <f t="shared" si="2"/>
        <v>0</v>
      </c>
    </row>
    <row r="14" spans="1:9" x14ac:dyDescent="0.2">
      <c r="A14" t="str">
        <f>IF(D14=1,_xlfn.XLOOKUP(C14,test_cases[test_'#],test_cases[test_bucket]),"")</f>
        <v/>
      </c>
      <c r="B14" t="str">
        <f>IF(D14=1,_xlfn.XLOOKUP(C14,test_cases[test_'#],test_cases[description]),"")</f>
        <v/>
      </c>
      <c r="C14">
        <v>6</v>
      </c>
      <c r="D14">
        <f>COUNTIFS($C$2:C14,C14)</f>
        <v>4</v>
      </c>
      <c r="E14" s="2">
        <v>43936</v>
      </c>
      <c r="F14" s="2">
        <v>43966</v>
      </c>
      <c r="G14" s="5">
        <f t="shared" si="0"/>
        <v>30</v>
      </c>
      <c r="H14">
        <f t="shared" si="1"/>
        <v>1</v>
      </c>
      <c r="I14">
        <f t="shared" si="2"/>
        <v>1</v>
      </c>
    </row>
    <row r="15" spans="1:9" x14ac:dyDescent="0.2">
      <c r="A15" t="str">
        <f>IF(D15=1,_xlfn.XLOOKUP(C15,test_cases[test_'#],test_cases[test_bucket]),"")</f>
        <v>day_roll</v>
      </c>
      <c r="B15" t="str">
        <f>IF(D15=1,_xlfn.XLOOKUP(C15,test_cases[test_'#],test_cases[description]),"")</f>
        <v>input dates falling on weekend; don't roll user specified dates</v>
      </c>
      <c r="C15">
        <v>7</v>
      </c>
      <c r="D15">
        <f>COUNTIFS($C$2:C15,C15)</f>
        <v>1</v>
      </c>
      <c r="E15" s="2">
        <v>44104</v>
      </c>
      <c r="F15" s="2">
        <v>44135</v>
      </c>
      <c r="G15" s="5">
        <f t="shared" si="0"/>
        <v>31</v>
      </c>
      <c r="H15">
        <f t="shared" si="1"/>
        <v>0</v>
      </c>
      <c r="I15">
        <f t="shared" si="2"/>
        <v>1</v>
      </c>
    </row>
    <row r="16" spans="1:9" x14ac:dyDescent="0.2">
      <c r="A16" t="str">
        <f>IF(D16=1,_xlfn.XLOOKUP(C16,test_cases[test_'#],test_cases[test_bucket]),"")</f>
        <v>day_roll</v>
      </c>
      <c r="B16" t="str">
        <f>IF(D16=1,_xlfn.XLOOKUP(C16,test_cases[test_'#],test_cases[description]),"")</f>
        <v>input dates falling on weekend; roll user specified dates</v>
      </c>
      <c r="C16">
        <v>8</v>
      </c>
      <c r="D16">
        <f>COUNTIFS($C$2:C16,C16)</f>
        <v>1</v>
      </c>
      <c r="E16" s="2">
        <v>44104</v>
      </c>
      <c r="F16" s="2">
        <v>44134</v>
      </c>
      <c r="G16" s="5">
        <f t="shared" si="0"/>
        <v>30</v>
      </c>
      <c r="H16">
        <f t="shared" si="1"/>
        <v>1</v>
      </c>
      <c r="I16">
        <f t="shared" si="2"/>
        <v>1</v>
      </c>
    </row>
    <row r="17" spans="1:9" x14ac:dyDescent="0.2">
      <c r="A17" t="str">
        <f>IF(D17=1,_xlfn.XLOOKUP(C17,test_cases[test_'#],test_cases[test_bucket]),"")</f>
        <v>day_roll</v>
      </c>
      <c r="B17" t="str">
        <f>IF(D17=1,_xlfn.XLOOKUP(C17,test_cases[test_'#],test_cases[description]),"")</f>
        <v>roll dates to next month</v>
      </c>
      <c r="C17">
        <v>9</v>
      </c>
      <c r="D17">
        <f>COUNTIFS($C$2:C17,C17)</f>
        <v>1</v>
      </c>
      <c r="E17" s="2">
        <v>43861</v>
      </c>
      <c r="F17" s="2">
        <v>43892</v>
      </c>
      <c r="G17" s="5">
        <f t="shared" si="0"/>
        <v>31</v>
      </c>
      <c r="H17">
        <f t="shared" si="1"/>
        <v>0</v>
      </c>
      <c r="I17">
        <f t="shared" si="2"/>
        <v>0</v>
      </c>
    </row>
    <row r="18" spans="1:9" x14ac:dyDescent="0.2">
      <c r="A18" t="str">
        <f>IF(D18=1,_xlfn.XLOOKUP(C18,test_cases[test_'#],test_cases[test_bucket]),"")</f>
        <v/>
      </c>
      <c r="B18" t="str">
        <f>IF(D18=1,_xlfn.XLOOKUP(C18,test_cases[test_'#],test_cases[description]),"")</f>
        <v/>
      </c>
      <c r="C18">
        <v>9</v>
      </c>
      <c r="D18">
        <f>COUNTIFS($C$2:C18,C18)</f>
        <v>2</v>
      </c>
      <c r="E18" s="2">
        <v>43892</v>
      </c>
      <c r="F18" s="2">
        <v>43921</v>
      </c>
      <c r="G18" s="5">
        <f t="shared" si="0"/>
        <v>29</v>
      </c>
      <c r="H18">
        <f t="shared" si="1"/>
        <v>0</v>
      </c>
      <c r="I18">
        <f t="shared" ref="I18:I81" si="3">IF(H18=H19,0, 1)</f>
        <v>0</v>
      </c>
    </row>
    <row r="19" spans="1:9" x14ac:dyDescent="0.2">
      <c r="A19" t="str">
        <f>IF(D19=1,_xlfn.XLOOKUP(C19,test_cases[test_'#],test_cases[test_bucket]),"")</f>
        <v/>
      </c>
      <c r="B19" t="str">
        <f>IF(D19=1,_xlfn.XLOOKUP(C19,test_cases[test_'#],test_cases[description]),"")</f>
        <v/>
      </c>
      <c r="C19">
        <v>9</v>
      </c>
      <c r="D19">
        <f>COUNTIFS($C$2:C19,C19)</f>
        <v>3</v>
      </c>
      <c r="E19" s="2">
        <v>43921</v>
      </c>
      <c r="F19" s="2">
        <v>43951</v>
      </c>
      <c r="G19" s="5">
        <f t="shared" si="0"/>
        <v>30</v>
      </c>
      <c r="H19">
        <f t="shared" si="1"/>
        <v>0</v>
      </c>
      <c r="I19">
        <f t="shared" si="3"/>
        <v>0</v>
      </c>
    </row>
    <row r="20" spans="1:9" x14ac:dyDescent="0.2">
      <c r="A20" t="str">
        <f>IF(D20=1,_xlfn.XLOOKUP(C20,test_cases[test_'#],test_cases[test_bucket]),"")</f>
        <v/>
      </c>
      <c r="B20" t="str">
        <f>IF(D20=1,_xlfn.XLOOKUP(C20,test_cases[test_'#],test_cases[description]),"")</f>
        <v/>
      </c>
      <c r="C20">
        <v>9</v>
      </c>
      <c r="D20">
        <f>COUNTIFS($C$2:C20,C20)</f>
        <v>4</v>
      </c>
      <c r="E20" s="2">
        <v>43951</v>
      </c>
      <c r="F20" s="2">
        <v>43982</v>
      </c>
      <c r="G20" s="5">
        <f t="shared" si="0"/>
        <v>31</v>
      </c>
      <c r="H20">
        <f t="shared" si="1"/>
        <v>0</v>
      </c>
      <c r="I20">
        <f t="shared" si="3"/>
        <v>1</v>
      </c>
    </row>
    <row r="21" spans="1:9" x14ac:dyDescent="0.2">
      <c r="A21" t="str">
        <f>IF(D21=1,_xlfn.XLOOKUP(C21,test_cases[test_'#],test_cases[test_bucket]),"")</f>
        <v>day_roll</v>
      </c>
      <c r="B21" t="str">
        <f>IF(D21=1,_xlfn.XLOOKUP(C21,test_cases[test_'#],test_cases[description]),"")</f>
        <v>specified day roll</v>
      </c>
      <c r="C21">
        <v>10</v>
      </c>
      <c r="D21">
        <f>COUNTIFS($C$2:C21,C21)</f>
        <v>1</v>
      </c>
      <c r="E21" s="2">
        <v>43861</v>
      </c>
      <c r="F21" s="2">
        <v>43878</v>
      </c>
      <c r="G21" s="5">
        <f t="shared" si="0"/>
        <v>17</v>
      </c>
      <c r="H21">
        <f t="shared" si="1"/>
        <v>1</v>
      </c>
      <c r="I21">
        <f t="shared" si="3"/>
        <v>0</v>
      </c>
    </row>
    <row r="22" spans="1:9" x14ac:dyDescent="0.2">
      <c r="A22" t="str">
        <f>IF(D22=1,_xlfn.XLOOKUP(C22,test_cases[test_'#],test_cases[test_bucket]),"")</f>
        <v/>
      </c>
      <c r="B22" t="str">
        <f>IF(D22=1,_xlfn.XLOOKUP(C22,test_cases[test_'#],test_cases[description]),"")</f>
        <v/>
      </c>
      <c r="C22">
        <v>10</v>
      </c>
      <c r="D22">
        <f>COUNTIFS($C$2:C22,C22)</f>
        <v>2</v>
      </c>
      <c r="E22" s="2">
        <v>43878</v>
      </c>
      <c r="F22" s="2">
        <v>43906</v>
      </c>
      <c r="G22" s="5">
        <f t="shared" si="0"/>
        <v>28</v>
      </c>
      <c r="H22">
        <f t="shared" si="1"/>
        <v>1</v>
      </c>
      <c r="I22">
        <f t="shared" si="3"/>
        <v>0</v>
      </c>
    </row>
    <row r="23" spans="1:9" x14ac:dyDescent="0.2">
      <c r="A23" t="str">
        <f>IF(D23=1,_xlfn.XLOOKUP(C23,test_cases[test_'#],test_cases[test_bucket]),"")</f>
        <v/>
      </c>
      <c r="B23" t="str">
        <f>IF(D23=1,_xlfn.XLOOKUP(C23,test_cases[test_'#],test_cases[description]),"")</f>
        <v/>
      </c>
      <c r="C23">
        <v>10</v>
      </c>
      <c r="D23">
        <f>COUNTIFS($C$2:C23,C23)</f>
        <v>3</v>
      </c>
      <c r="E23" s="2">
        <v>43906</v>
      </c>
      <c r="F23" s="2">
        <v>43937</v>
      </c>
      <c r="G23" s="5">
        <f t="shared" si="0"/>
        <v>31</v>
      </c>
      <c r="H23">
        <f t="shared" si="1"/>
        <v>1</v>
      </c>
      <c r="I23">
        <f t="shared" si="3"/>
        <v>0</v>
      </c>
    </row>
    <row r="24" spans="1:9" x14ac:dyDescent="0.2">
      <c r="A24" t="str">
        <f>IF(D24=1,_xlfn.XLOOKUP(C24,test_cases[test_'#],test_cases[test_bucket]),"")</f>
        <v/>
      </c>
      <c r="B24" t="str">
        <f>IF(D24=1,_xlfn.XLOOKUP(C24,test_cases[test_'#],test_cases[description]),"")</f>
        <v/>
      </c>
      <c r="C24">
        <v>10</v>
      </c>
      <c r="D24">
        <f>COUNTIFS($C$2:C24,C24)</f>
        <v>4</v>
      </c>
      <c r="E24" s="2">
        <v>43937</v>
      </c>
      <c r="F24" s="2">
        <v>43982</v>
      </c>
      <c r="G24" s="5">
        <f t="shared" si="0"/>
        <v>45</v>
      </c>
      <c r="H24">
        <f t="shared" si="1"/>
        <v>1</v>
      </c>
      <c r="I24">
        <f t="shared" si="3"/>
        <v>1</v>
      </c>
    </row>
    <row r="25" spans="1:9" x14ac:dyDescent="0.2">
      <c r="A25" t="str">
        <f>IF(D25=1,_xlfn.XLOOKUP(C25,test_cases[test_'#],test_cases[test_bucket]),"")</f>
        <v>stub_type_specified</v>
      </c>
      <c r="B25" t="str">
        <f>IF(D25=1,_xlfn.XLOOKUP(C25,test_cases[test_'#],test_cases[description]),"")</f>
        <v>default should be first short stub</v>
      </c>
      <c r="C25">
        <v>11</v>
      </c>
      <c r="D25">
        <f>COUNTIFS($C$2:C25,C25)</f>
        <v>1</v>
      </c>
      <c r="E25" s="2">
        <v>43845</v>
      </c>
      <c r="F25" s="2">
        <v>43861</v>
      </c>
      <c r="G25" s="5">
        <f t="shared" si="0"/>
        <v>16</v>
      </c>
      <c r="H25">
        <f t="shared" si="1"/>
        <v>0</v>
      </c>
      <c r="I25">
        <f t="shared" si="3"/>
        <v>0</v>
      </c>
    </row>
    <row r="26" spans="1:9" x14ac:dyDescent="0.2">
      <c r="A26" t="str">
        <f>IF(D26=1,_xlfn.XLOOKUP(C26,test_cases[test_'#],test_cases[test_bucket]),"")</f>
        <v/>
      </c>
      <c r="B26" t="str">
        <f>IF(D26=1,_xlfn.XLOOKUP(C26,test_cases[test_'#],test_cases[description]),"")</f>
        <v/>
      </c>
      <c r="C26">
        <v>11</v>
      </c>
      <c r="D26">
        <f>COUNTIFS($C$2:C26,C26)</f>
        <v>2</v>
      </c>
      <c r="E26" s="2">
        <v>43861</v>
      </c>
      <c r="F26" s="2">
        <v>43889</v>
      </c>
      <c r="G26" s="5">
        <f t="shared" si="0"/>
        <v>28</v>
      </c>
      <c r="H26">
        <f t="shared" si="1"/>
        <v>0</v>
      </c>
      <c r="I26">
        <f t="shared" si="3"/>
        <v>0</v>
      </c>
    </row>
    <row r="27" spans="1:9" x14ac:dyDescent="0.2">
      <c r="A27" t="str">
        <f>IF(D27=1,_xlfn.XLOOKUP(C27,test_cases[test_'#],test_cases[test_bucket]),"")</f>
        <v/>
      </c>
      <c r="B27" t="str">
        <f>IF(D27=1,_xlfn.XLOOKUP(C27,test_cases[test_'#],test_cases[description]),"")</f>
        <v/>
      </c>
      <c r="C27">
        <v>11</v>
      </c>
      <c r="D27">
        <f>COUNTIFS($C$2:C27,C27)</f>
        <v>3</v>
      </c>
      <c r="E27" s="2">
        <v>43889</v>
      </c>
      <c r="F27" s="2">
        <v>43921</v>
      </c>
      <c r="G27" s="5">
        <f t="shared" si="0"/>
        <v>32</v>
      </c>
      <c r="H27">
        <f t="shared" si="1"/>
        <v>0</v>
      </c>
      <c r="I27">
        <f t="shared" si="3"/>
        <v>0</v>
      </c>
    </row>
    <row r="28" spans="1:9" x14ac:dyDescent="0.2">
      <c r="A28" t="str">
        <f>IF(D28=1,_xlfn.XLOOKUP(C28,test_cases[test_'#],test_cases[test_bucket]),"")</f>
        <v/>
      </c>
      <c r="B28" t="str">
        <f>IF(D28=1,_xlfn.XLOOKUP(C28,test_cases[test_'#],test_cases[description]),"")</f>
        <v/>
      </c>
      <c r="C28">
        <v>11</v>
      </c>
      <c r="D28">
        <f>COUNTIFS($C$2:C28,C28)</f>
        <v>4</v>
      </c>
      <c r="E28" s="2">
        <v>43921</v>
      </c>
      <c r="F28" s="2">
        <v>43951</v>
      </c>
      <c r="G28" s="5">
        <f t="shared" si="0"/>
        <v>30</v>
      </c>
      <c r="H28">
        <f t="shared" si="1"/>
        <v>0</v>
      </c>
      <c r="I28">
        <f t="shared" si="3"/>
        <v>0</v>
      </c>
    </row>
    <row r="29" spans="1:9" x14ac:dyDescent="0.2">
      <c r="A29" t="str">
        <f>IF(D29=1,_xlfn.XLOOKUP(C29,test_cases[test_'#],test_cases[test_bucket]),"")</f>
        <v/>
      </c>
      <c r="B29" t="str">
        <f>IF(D29=1,_xlfn.XLOOKUP(C29,test_cases[test_'#],test_cases[description]),"")</f>
        <v/>
      </c>
      <c r="C29">
        <v>11</v>
      </c>
      <c r="D29">
        <f>COUNTIFS($C$2:C29,C29)</f>
        <v>5</v>
      </c>
      <c r="E29" s="2">
        <v>43951</v>
      </c>
      <c r="F29" s="2">
        <v>43982</v>
      </c>
      <c r="G29" s="5">
        <f t="shared" si="0"/>
        <v>31</v>
      </c>
      <c r="H29">
        <f t="shared" si="1"/>
        <v>0</v>
      </c>
      <c r="I29">
        <f t="shared" si="3"/>
        <v>1</v>
      </c>
    </row>
    <row r="30" spans="1:9" x14ac:dyDescent="0.2">
      <c r="A30" t="str">
        <f>IF(D30=1,_xlfn.XLOOKUP(C30,test_cases[test_'#],test_cases[test_bucket]),"")</f>
        <v>stub_type_specified</v>
      </c>
      <c r="B30" t="str">
        <f>IF(D30=1,_xlfn.XLOOKUP(C30,test_cases[test_'#],test_cases[description]),"")</f>
        <v>first short stub</v>
      </c>
      <c r="C30">
        <v>12</v>
      </c>
      <c r="D30">
        <f>COUNTIFS($C$2:C30,C30)</f>
        <v>1</v>
      </c>
      <c r="E30" s="2">
        <v>43845</v>
      </c>
      <c r="F30" s="2">
        <v>43861</v>
      </c>
      <c r="G30" s="5">
        <f t="shared" si="0"/>
        <v>16</v>
      </c>
      <c r="H30">
        <f t="shared" si="1"/>
        <v>1</v>
      </c>
      <c r="I30">
        <f t="shared" si="3"/>
        <v>0</v>
      </c>
    </row>
    <row r="31" spans="1:9" x14ac:dyDescent="0.2">
      <c r="A31" t="str">
        <f>IF(D31=1,_xlfn.XLOOKUP(C31,test_cases[test_'#],test_cases[test_bucket]),"")</f>
        <v/>
      </c>
      <c r="B31" t="str">
        <f>IF(D31=1,_xlfn.XLOOKUP(C31,test_cases[test_'#],test_cases[description]),"")</f>
        <v/>
      </c>
      <c r="C31">
        <v>12</v>
      </c>
      <c r="D31">
        <f>COUNTIFS($C$2:C31,C31)</f>
        <v>2</v>
      </c>
      <c r="E31" s="2">
        <v>43861</v>
      </c>
      <c r="F31" s="2">
        <v>43889</v>
      </c>
      <c r="G31" s="5">
        <f t="shared" si="0"/>
        <v>28</v>
      </c>
      <c r="H31">
        <f t="shared" si="1"/>
        <v>1</v>
      </c>
      <c r="I31">
        <f t="shared" si="3"/>
        <v>0</v>
      </c>
    </row>
    <row r="32" spans="1:9" x14ac:dyDescent="0.2">
      <c r="A32" t="str">
        <f>IF(D32=1,_xlfn.XLOOKUP(C32,test_cases[test_'#],test_cases[test_bucket]),"")</f>
        <v/>
      </c>
      <c r="B32" t="str">
        <f>IF(D32=1,_xlfn.XLOOKUP(C32,test_cases[test_'#],test_cases[description]),"")</f>
        <v/>
      </c>
      <c r="C32">
        <v>12</v>
      </c>
      <c r="D32">
        <f>COUNTIFS($C$2:C32,C32)</f>
        <v>3</v>
      </c>
      <c r="E32" s="2">
        <v>43889</v>
      </c>
      <c r="F32" s="2">
        <v>43921</v>
      </c>
      <c r="G32" s="5">
        <f t="shared" si="0"/>
        <v>32</v>
      </c>
      <c r="H32">
        <f t="shared" si="1"/>
        <v>1</v>
      </c>
      <c r="I32">
        <f t="shared" si="3"/>
        <v>0</v>
      </c>
    </row>
    <row r="33" spans="1:9" x14ac:dyDescent="0.2">
      <c r="A33" t="str">
        <f>IF(D33=1,_xlfn.XLOOKUP(C33,test_cases[test_'#],test_cases[test_bucket]),"")</f>
        <v/>
      </c>
      <c r="B33" t="str">
        <f>IF(D33=1,_xlfn.XLOOKUP(C33,test_cases[test_'#],test_cases[description]),"")</f>
        <v/>
      </c>
      <c r="C33">
        <v>12</v>
      </c>
      <c r="D33">
        <f>COUNTIFS($C$2:C33,C33)</f>
        <v>4</v>
      </c>
      <c r="E33" s="2">
        <v>43921</v>
      </c>
      <c r="F33" s="2">
        <v>43951</v>
      </c>
      <c r="G33" s="5">
        <f t="shared" si="0"/>
        <v>30</v>
      </c>
      <c r="H33">
        <f t="shared" si="1"/>
        <v>1</v>
      </c>
      <c r="I33">
        <f t="shared" si="3"/>
        <v>0</v>
      </c>
    </row>
    <row r="34" spans="1:9" x14ac:dyDescent="0.2">
      <c r="A34" t="str">
        <f>IF(D34=1,_xlfn.XLOOKUP(C34,test_cases[test_'#],test_cases[test_bucket]),"")</f>
        <v/>
      </c>
      <c r="B34" t="str">
        <f>IF(D34=1,_xlfn.XLOOKUP(C34,test_cases[test_'#],test_cases[description]),"")</f>
        <v/>
      </c>
      <c r="C34">
        <v>12</v>
      </c>
      <c r="D34">
        <f>COUNTIFS($C$2:C34,C34)</f>
        <v>5</v>
      </c>
      <c r="E34" s="2">
        <v>43951</v>
      </c>
      <c r="F34" s="2">
        <v>43982</v>
      </c>
      <c r="G34" s="5">
        <f t="shared" ref="G34:G65" si="4">F34-E34</f>
        <v>31</v>
      </c>
      <c r="H34">
        <f t="shared" ref="H34:H65" si="5">MOD(IF(ROW()=2,0,IF(C34=C33,H33, H33+1)), 2)</f>
        <v>1</v>
      </c>
      <c r="I34">
        <f t="shared" si="3"/>
        <v>1</v>
      </c>
    </row>
    <row r="35" spans="1:9" x14ac:dyDescent="0.2">
      <c r="A35" t="str">
        <f>IF(D35=1,_xlfn.XLOOKUP(C35,test_cases[test_'#],test_cases[test_bucket]),"")</f>
        <v>stub_type_specified</v>
      </c>
      <c r="B35" t="str">
        <f>IF(D35=1,_xlfn.XLOOKUP(C35,test_cases[test_'#],test_cases[description]),"")</f>
        <v>first long stub</v>
      </c>
      <c r="C35">
        <v>13</v>
      </c>
      <c r="D35">
        <f>COUNTIFS($C$2:C35,C35)</f>
        <v>1</v>
      </c>
      <c r="E35" s="2">
        <v>43845</v>
      </c>
      <c r="F35" s="2">
        <v>43889</v>
      </c>
      <c r="G35" s="5">
        <f t="shared" si="4"/>
        <v>44</v>
      </c>
      <c r="H35">
        <f t="shared" si="5"/>
        <v>0</v>
      </c>
      <c r="I35">
        <f t="shared" si="3"/>
        <v>0</v>
      </c>
    </row>
    <row r="36" spans="1:9" x14ac:dyDescent="0.2">
      <c r="A36" t="str">
        <f>IF(D36=1,_xlfn.XLOOKUP(C36,test_cases[test_'#],test_cases[test_bucket]),"")</f>
        <v/>
      </c>
      <c r="B36" t="str">
        <f>IF(D36=1,_xlfn.XLOOKUP(C36,test_cases[test_'#],test_cases[description]),"")</f>
        <v/>
      </c>
      <c r="C36">
        <v>13</v>
      </c>
      <c r="D36">
        <f>COUNTIFS($C$2:C36,C36)</f>
        <v>2</v>
      </c>
      <c r="E36" s="2">
        <v>43889</v>
      </c>
      <c r="F36" s="2">
        <v>43921</v>
      </c>
      <c r="G36" s="5">
        <f t="shared" si="4"/>
        <v>32</v>
      </c>
      <c r="H36">
        <f t="shared" si="5"/>
        <v>0</v>
      </c>
      <c r="I36">
        <f t="shared" si="3"/>
        <v>0</v>
      </c>
    </row>
    <row r="37" spans="1:9" x14ac:dyDescent="0.2">
      <c r="A37" t="str">
        <f>IF(D37=1,_xlfn.XLOOKUP(C37,test_cases[test_'#],test_cases[test_bucket]),"")</f>
        <v/>
      </c>
      <c r="B37" t="str">
        <f>IF(D37=1,_xlfn.XLOOKUP(C37,test_cases[test_'#],test_cases[description]),"")</f>
        <v/>
      </c>
      <c r="C37">
        <v>13</v>
      </c>
      <c r="D37">
        <f>COUNTIFS($C$2:C37,C37)</f>
        <v>3</v>
      </c>
      <c r="E37" s="2">
        <v>43921</v>
      </c>
      <c r="F37" s="2">
        <v>43951</v>
      </c>
      <c r="G37" s="5">
        <f t="shared" si="4"/>
        <v>30</v>
      </c>
      <c r="H37">
        <f t="shared" si="5"/>
        <v>0</v>
      </c>
      <c r="I37">
        <f t="shared" si="3"/>
        <v>0</v>
      </c>
    </row>
    <row r="38" spans="1:9" x14ac:dyDescent="0.2">
      <c r="A38" t="str">
        <f>IF(D38=1,_xlfn.XLOOKUP(C38,test_cases[test_'#],test_cases[test_bucket]),"")</f>
        <v/>
      </c>
      <c r="B38" t="str">
        <f>IF(D38=1,_xlfn.XLOOKUP(C38,test_cases[test_'#],test_cases[description]),"")</f>
        <v/>
      </c>
      <c r="C38">
        <v>13</v>
      </c>
      <c r="D38">
        <f>COUNTIFS($C$2:C38,C38)</f>
        <v>4</v>
      </c>
      <c r="E38" s="2">
        <v>43951</v>
      </c>
      <c r="F38" s="2">
        <v>43982</v>
      </c>
      <c r="G38" s="5">
        <f t="shared" si="4"/>
        <v>31</v>
      </c>
      <c r="H38">
        <f t="shared" si="5"/>
        <v>0</v>
      </c>
      <c r="I38">
        <f t="shared" si="3"/>
        <v>1</v>
      </c>
    </row>
    <row r="39" spans="1:9" x14ac:dyDescent="0.2">
      <c r="A39" t="str">
        <f>IF(D39=1,_xlfn.XLOOKUP(C39,test_cases[test_'#],test_cases[test_bucket]),"")</f>
        <v>stub_type_specified</v>
      </c>
      <c r="B39" t="str">
        <f>IF(D39=1,_xlfn.XLOOKUP(C39,test_cases[test_'#],test_cases[description]),"")</f>
        <v>first short stub, 2 periods only</v>
      </c>
      <c r="C39">
        <v>14</v>
      </c>
      <c r="D39">
        <f>COUNTIFS($C$2:C39,C39)</f>
        <v>1</v>
      </c>
      <c r="E39" s="2">
        <v>43845</v>
      </c>
      <c r="F39" s="2">
        <v>43889</v>
      </c>
      <c r="G39" s="5">
        <f t="shared" si="4"/>
        <v>44</v>
      </c>
      <c r="H39">
        <f t="shared" si="5"/>
        <v>1</v>
      </c>
      <c r="I39">
        <f t="shared" si="3"/>
        <v>0</v>
      </c>
    </row>
    <row r="40" spans="1:9" x14ac:dyDescent="0.2">
      <c r="A40" t="str">
        <f>IF(D40=1,_xlfn.XLOOKUP(C40,test_cases[test_'#],test_cases[test_bucket]),"")</f>
        <v/>
      </c>
      <c r="B40" t="str">
        <f>IF(D40=1,_xlfn.XLOOKUP(C40,test_cases[test_'#],test_cases[description]),"")</f>
        <v/>
      </c>
      <c r="C40">
        <v>14</v>
      </c>
      <c r="D40">
        <f>COUNTIFS($C$2:C40,C40)</f>
        <v>2</v>
      </c>
      <c r="E40" s="2">
        <v>43889</v>
      </c>
      <c r="F40" s="2">
        <v>43982</v>
      </c>
      <c r="G40" s="5">
        <f t="shared" si="4"/>
        <v>93</v>
      </c>
      <c r="H40">
        <f t="shared" si="5"/>
        <v>1</v>
      </c>
      <c r="I40">
        <f t="shared" si="3"/>
        <v>1</v>
      </c>
    </row>
    <row r="41" spans="1:9" x14ac:dyDescent="0.2">
      <c r="A41" t="str">
        <f>IF(D41=1,_xlfn.XLOOKUP(C41,test_cases[test_'#],test_cases[test_bucket]),"")</f>
        <v>stub_type_specified</v>
      </c>
      <c r="B41" t="str">
        <f>IF(D41=1,_xlfn.XLOOKUP(C41,test_cases[test_'#],test_cases[description]),"")</f>
        <v>first long stub, 1 period only</v>
      </c>
      <c r="C41">
        <v>15</v>
      </c>
      <c r="D41">
        <f>COUNTIFS($C$2:C41,C41)</f>
        <v>1</v>
      </c>
      <c r="E41" s="2">
        <v>43845</v>
      </c>
      <c r="F41" s="2">
        <v>43982</v>
      </c>
      <c r="G41" s="5">
        <f t="shared" si="4"/>
        <v>137</v>
      </c>
      <c r="H41">
        <f t="shared" si="5"/>
        <v>0</v>
      </c>
      <c r="I41">
        <f t="shared" si="3"/>
        <v>1</v>
      </c>
    </row>
    <row r="42" spans="1:9" x14ac:dyDescent="0.2">
      <c r="A42" t="str">
        <f>IF(D42=1,_xlfn.XLOOKUP(C42,test_cases[test_'#],test_cases[test_bucket]),"")</f>
        <v>stub_type_specified</v>
      </c>
      <c r="B42" t="str">
        <f>IF(D42=1,_xlfn.XLOOKUP(C42,test_cases[test_'#],test_cases[description]),"")</f>
        <v>long short stub</v>
      </c>
      <c r="C42">
        <v>16</v>
      </c>
      <c r="D42">
        <f>COUNTIFS($C$2:C42,C42)</f>
        <v>1</v>
      </c>
      <c r="E42" s="2">
        <v>43845</v>
      </c>
      <c r="F42" s="2">
        <v>43878</v>
      </c>
      <c r="G42" s="5">
        <f t="shared" si="4"/>
        <v>33</v>
      </c>
      <c r="H42">
        <f t="shared" si="5"/>
        <v>1</v>
      </c>
      <c r="I42">
        <f t="shared" si="3"/>
        <v>0</v>
      </c>
    </row>
    <row r="43" spans="1:9" x14ac:dyDescent="0.2">
      <c r="A43" t="str">
        <f>IF(D43=1,_xlfn.XLOOKUP(C43,test_cases[test_'#],test_cases[test_bucket]),"")</f>
        <v/>
      </c>
      <c r="B43" t="str">
        <f>IF(D43=1,_xlfn.XLOOKUP(C43,test_cases[test_'#],test_cases[description]),"")</f>
        <v/>
      </c>
      <c r="C43">
        <v>16</v>
      </c>
      <c r="D43">
        <f>COUNTIFS($C$2:C43,C43)</f>
        <v>2</v>
      </c>
      <c r="E43" s="2">
        <v>43878</v>
      </c>
      <c r="F43" s="2">
        <v>43906</v>
      </c>
      <c r="G43" s="5">
        <f t="shared" si="4"/>
        <v>28</v>
      </c>
      <c r="H43">
        <f t="shared" si="5"/>
        <v>1</v>
      </c>
      <c r="I43">
        <f t="shared" si="3"/>
        <v>0</v>
      </c>
    </row>
    <row r="44" spans="1:9" x14ac:dyDescent="0.2">
      <c r="A44" t="str">
        <f>IF(D44=1,_xlfn.XLOOKUP(C44,test_cases[test_'#],test_cases[test_bucket]),"")</f>
        <v/>
      </c>
      <c r="B44" t="str">
        <f>IF(D44=1,_xlfn.XLOOKUP(C44,test_cases[test_'#],test_cases[description]),"")</f>
        <v/>
      </c>
      <c r="C44">
        <v>16</v>
      </c>
      <c r="D44">
        <f>COUNTIFS($C$2:C44,C44)</f>
        <v>3</v>
      </c>
      <c r="E44" s="2">
        <v>43906</v>
      </c>
      <c r="F44" s="2">
        <v>43936</v>
      </c>
      <c r="G44" s="5">
        <f t="shared" si="4"/>
        <v>30</v>
      </c>
      <c r="H44">
        <f t="shared" si="5"/>
        <v>1</v>
      </c>
      <c r="I44">
        <f t="shared" si="3"/>
        <v>0</v>
      </c>
    </row>
    <row r="45" spans="1:9" x14ac:dyDescent="0.2">
      <c r="A45" t="str">
        <f>IF(D45=1,_xlfn.XLOOKUP(C45,test_cases[test_'#],test_cases[test_bucket]),"")</f>
        <v/>
      </c>
      <c r="B45" t="str">
        <f>IF(D45=1,_xlfn.XLOOKUP(C45,test_cases[test_'#],test_cases[description]),"")</f>
        <v/>
      </c>
      <c r="C45">
        <v>16</v>
      </c>
      <c r="D45">
        <f>COUNTIFS($C$2:C45,C45)</f>
        <v>4</v>
      </c>
      <c r="E45" s="2">
        <v>43936</v>
      </c>
      <c r="F45" s="2">
        <v>43966</v>
      </c>
      <c r="G45" s="5">
        <f t="shared" si="4"/>
        <v>30</v>
      </c>
      <c r="H45">
        <f t="shared" si="5"/>
        <v>1</v>
      </c>
      <c r="I45">
        <f t="shared" si="3"/>
        <v>0</v>
      </c>
    </row>
    <row r="46" spans="1:9" x14ac:dyDescent="0.2">
      <c r="A46" t="str">
        <f>IF(D46=1,_xlfn.XLOOKUP(C46,test_cases[test_'#],test_cases[test_bucket]),"")</f>
        <v/>
      </c>
      <c r="B46" t="str">
        <f>IF(D46=1,_xlfn.XLOOKUP(C46,test_cases[test_'#],test_cases[description]),"")</f>
        <v/>
      </c>
      <c r="C46">
        <v>16</v>
      </c>
      <c r="D46">
        <f>COUNTIFS($C$2:C46,C46)</f>
        <v>5</v>
      </c>
      <c r="E46" s="2">
        <v>43966</v>
      </c>
      <c r="F46" s="2">
        <v>43982</v>
      </c>
      <c r="G46" s="5">
        <f t="shared" si="4"/>
        <v>16</v>
      </c>
      <c r="H46">
        <f t="shared" si="5"/>
        <v>1</v>
      </c>
      <c r="I46">
        <f t="shared" si="3"/>
        <v>1</v>
      </c>
    </row>
    <row r="47" spans="1:9" x14ac:dyDescent="0.2">
      <c r="A47" t="str">
        <f>IF(D47=1,_xlfn.XLOOKUP(C47,test_cases[test_'#],test_cases[test_bucket]),"")</f>
        <v>stub_type_specified</v>
      </c>
      <c r="B47" t="str">
        <f>IF(D47=1,_xlfn.XLOOKUP(C47,test_cases[test_'#],test_cases[description]),"")</f>
        <v>long long stub</v>
      </c>
      <c r="C47">
        <v>17</v>
      </c>
      <c r="D47">
        <f>COUNTIFS($C$2:C47,C47)</f>
        <v>1</v>
      </c>
      <c r="E47" s="2">
        <v>43845</v>
      </c>
      <c r="F47" s="2">
        <v>43878</v>
      </c>
      <c r="G47" s="5">
        <f t="shared" si="4"/>
        <v>33</v>
      </c>
      <c r="H47">
        <f t="shared" si="5"/>
        <v>0</v>
      </c>
      <c r="I47">
        <f t="shared" si="3"/>
        <v>0</v>
      </c>
    </row>
    <row r="48" spans="1:9" x14ac:dyDescent="0.2">
      <c r="A48" t="str">
        <f>IF(D48=1,_xlfn.XLOOKUP(C48,test_cases[test_'#],test_cases[test_bucket]),"")</f>
        <v/>
      </c>
      <c r="B48" t="str">
        <f>IF(D48=1,_xlfn.XLOOKUP(C48,test_cases[test_'#],test_cases[description]),"")</f>
        <v/>
      </c>
      <c r="C48">
        <v>17</v>
      </c>
      <c r="D48">
        <f>COUNTIFS($C$2:C48,C48)</f>
        <v>2</v>
      </c>
      <c r="E48" s="2">
        <v>43878</v>
      </c>
      <c r="F48" s="2">
        <v>43906</v>
      </c>
      <c r="G48" s="5">
        <f t="shared" si="4"/>
        <v>28</v>
      </c>
      <c r="H48">
        <f t="shared" si="5"/>
        <v>0</v>
      </c>
      <c r="I48">
        <f t="shared" si="3"/>
        <v>0</v>
      </c>
    </row>
    <row r="49" spans="1:9" x14ac:dyDescent="0.2">
      <c r="A49" t="str">
        <f>IF(D49=1,_xlfn.XLOOKUP(C49,test_cases[test_'#],test_cases[test_bucket]),"")</f>
        <v/>
      </c>
      <c r="B49" t="str">
        <f>IF(D49=1,_xlfn.XLOOKUP(C49,test_cases[test_'#],test_cases[description]),"")</f>
        <v/>
      </c>
      <c r="C49">
        <v>17</v>
      </c>
      <c r="D49">
        <f>COUNTIFS($C$2:C49,C49)</f>
        <v>3</v>
      </c>
      <c r="E49" s="2">
        <v>43906</v>
      </c>
      <c r="F49" s="2">
        <v>43936</v>
      </c>
      <c r="G49" s="5">
        <f t="shared" si="4"/>
        <v>30</v>
      </c>
      <c r="H49">
        <f t="shared" si="5"/>
        <v>0</v>
      </c>
      <c r="I49">
        <f t="shared" si="3"/>
        <v>0</v>
      </c>
    </row>
    <row r="50" spans="1:9" x14ac:dyDescent="0.2">
      <c r="A50" t="str">
        <f>IF(D50=1,_xlfn.XLOOKUP(C50,test_cases[test_'#],test_cases[test_bucket]),"")</f>
        <v/>
      </c>
      <c r="B50" t="str">
        <f>IF(D50=1,_xlfn.XLOOKUP(C50,test_cases[test_'#],test_cases[description]),"")</f>
        <v/>
      </c>
      <c r="C50">
        <v>17</v>
      </c>
      <c r="D50">
        <f>COUNTIFS($C$2:C50,C50)</f>
        <v>4</v>
      </c>
      <c r="E50" s="2">
        <v>43936</v>
      </c>
      <c r="F50" s="2">
        <v>43982</v>
      </c>
      <c r="G50" s="5">
        <f t="shared" si="4"/>
        <v>46</v>
      </c>
      <c r="H50">
        <f t="shared" si="5"/>
        <v>0</v>
      </c>
      <c r="I50">
        <f t="shared" si="3"/>
        <v>1</v>
      </c>
    </row>
    <row r="51" spans="1:9" x14ac:dyDescent="0.2">
      <c r="A51" t="str">
        <f>IF(D51=1,_xlfn.XLOOKUP(C51,test_cases[test_'#],test_cases[test_bucket]),"")</f>
        <v>stub_type_specified</v>
      </c>
      <c r="B51" t="str">
        <f>IF(D51=1,_xlfn.XLOOKUP(C51,test_cases[test_'#],test_cases[description]),"")</f>
        <v>long short stub, 2 periods only</v>
      </c>
      <c r="C51">
        <v>18</v>
      </c>
      <c r="D51">
        <f>COUNTIFS($C$2:C51,C51)</f>
        <v>1</v>
      </c>
      <c r="E51" s="2">
        <v>43845</v>
      </c>
      <c r="F51" s="2">
        <v>43936</v>
      </c>
      <c r="G51" s="5">
        <f t="shared" si="4"/>
        <v>91</v>
      </c>
      <c r="H51">
        <f t="shared" si="5"/>
        <v>1</v>
      </c>
      <c r="I51">
        <f t="shared" si="3"/>
        <v>0</v>
      </c>
    </row>
    <row r="52" spans="1:9" x14ac:dyDescent="0.2">
      <c r="A52" t="str">
        <f>IF(D52=1,_xlfn.XLOOKUP(C52,test_cases[test_'#],test_cases[test_bucket]),"")</f>
        <v/>
      </c>
      <c r="B52" t="str">
        <f>IF(D52=1,_xlfn.XLOOKUP(C52,test_cases[test_'#],test_cases[description]),"")</f>
        <v/>
      </c>
      <c r="C52">
        <v>18</v>
      </c>
      <c r="D52">
        <f>COUNTIFS($C$2:C52,C52)</f>
        <v>2</v>
      </c>
      <c r="E52" s="2">
        <v>43936</v>
      </c>
      <c r="F52" s="2">
        <v>43982</v>
      </c>
      <c r="G52" s="5">
        <f t="shared" si="4"/>
        <v>46</v>
      </c>
      <c r="H52">
        <f t="shared" si="5"/>
        <v>1</v>
      </c>
      <c r="I52">
        <f t="shared" si="3"/>
        <v>1</v>
      </c>
    </row>
    <row r="53" spans="1:9" x14ac:dyDescent="0.2">
      <c r="A53" t="str">
        <f>IF(D53=1,_xlfn.XLOOKUP(C53,test_cases[test_'#],test_cases[test_bucket]),"")</f>
        <v>stub_type_specified</v>
      </c>
      <c r="B53" t="str">
        <f>IF(D53=1,_xlfn.XLOOKUP(C53,test_cases[test_'#],test_cases[description]),"")</f>
        <v>long long stub, 1 period only</v>
      </c>
      <c r="C53">
        <v>19</v>
      </c>
      <c r="D53">
        <f>COUNTIFS($C$2:C53,C53)</f>
        <v>1</v>
      </c>
      <c r="E53" s="2">
        <v>43845</v>
      </c>
      <c r="F53" s="2">
        <v>43982</v>
      </c>
      <c r="G53" s="5">
        <f t="shared" si="4"/>
        <v>137</v>
      </c>
      <c r="H53">
        <f t="shared" si="5"/>
        <v>0</v>
      </c>
      <c r="I53">
        <f t="shared" si="3"/>
        <v>1</v>
      </c>
    </row>
    <row r="54" spans="1:9" x14ac:dyDescent="0.2">
      <c r="A54" t="str">
        <f>IF(D54=1,_xlfn.XLOOKUP(C54,test_cases[test_'#],test_cases[test_bucket]),"")</f>
        <v>stub_type_specified</v>
      </c>
      <c r="B54" t="str">
        <f>IF(D54=1,_xlfn.XLOOKUP(C54,test_cases[test_'#],test_cases[description]),"")</f>
        <v>day_roll, first_cpn_end_date, last_start_end_date specified</v>
      </c>
      <c r="C54">
        <v>20</v>
      </c>
      <c r="D54">
        <f>COUNTIFS($C$2:C54,C54)</f>
        <v>1</v>
      </c>
      <c r="E54" s="2">
        <v>45509</v>
      </c>
      <c r="F54" s="2">
        <v>45551</v>
      </c>
      <c r="G54" s="5">
        <f t="shared" si="4"/>
        <v>42</v>
      </c>
      <c r="H54">
        <f t="shared" si="5"/>
        <v>1</v>
      </c>
      <c r="I54">
        <f t="shared" si="3"/>
        <v>0</v>
      </c>
    </row>
    <row r="55" spans="1:9" x14ac:dyDescent="0.2">
      <c r="A55" t="str">
        <f>IF(D55=1,_xlfn.XLOOKUP(C55,test_cases[test_'#],test_cases[test_bucket]),"")</f>
        <v/>
      </c>
      <c r="B55" t="str">
        <f>IF(D55=1,_xlfn.XLOOKUP(C55,test_cases[test_'#],test_cases[description]),"")</f>
        <v/>
      </c>
      <c r="C55">
        <v>20</v>
      </c>
      <c r="D55">
        <f>COUNTIFS($C$2:C55,C55)</f>
        <v>2</v>
      </c>
      <c r="E55" s="2">
        <v>45551</v>
      </c>
      <c r="F55" s="2">
        <v>45642</v>
      </c>
      <c r="G55" s="5">
        <f t="shared" si="4"/>
        <v>91</v>
      </c>
      <c r="H55">
        <f t="shared" si="5"/>
        <v>1</v>
      </c>
      <c r="I55">
        <f t="shared" si="3"/>
        <v>0</v>
      </c>
    </row>
    <row r="56" spans="1:9" x14ac:dyDescent="0.2">
      <c r="A56" t="str">
        <f>IF(D56=1,_xlfn.XLOOKUP(C56,test_cases[test_'#],test_cases[test_bucket]),"")</f>
        <v/>
      </c>
      <c r="B56" t="str">
        <f>IF(D56=1,_xlfn.XLOOKUP(C56,test_cases[test_'#],test_cases[description]),"")</f>
        <v/>
      </c>
      <c r="C56">
        <v>20</v>
      </c>
      <c r="D56">
        <f>COUNTIFS($C$2:C56,C56)</f>
        <v>3</v>
      </c>
      <c r="E56" s="2">
        <v>45642</v>
      </c>
      <c r="F56" s="2">
        <v>45733</v>
      </c>
      <c r="G56" s="5">
        <f t="shared" si="4"/>
        <v>91</v>
      </c>
      <c r="H56">
        <f t="shared" si="5"/>
        <v>1</v>
      </c>
      <c r="I56">
        <f t="shared" si="3"/>
        <v>0</v>
      </c>
    </row>
    <row r="57" spans="1:9" x14ac:dyDescent="0.2">
      <c r="A57" t="str">
        <f>IF(D57=1,_xlfn.XLOOKUP(C57,test_cases[test_'#],test_cases[test_bucket]),"")</f>
        <v/>
      </c>
      <c r="B57" t="str">
        <f>IF(D57=1,_xlfn.XLOOKUP(C57,test_cases[test_'#],test_cases[description]),"")</f>
        <v/>
      </c>
      <c r="C57">
        <v>20</v>
      </c>
      <c r="D57">
        <f>COUNTIFS($C$2:C57,C57)</f>
        <v>4</v>
      </c>
      <c r="E57" s="2">
        <v>45733</v>
      </c>
      <c r="F57" s="2">
        <v>45824</v>
      </c>
      <c r="G57" s="5">
        <f t="shared" si="4"/>
        <v>91</v>
      </c>
      <c r="H57">
        <f t="shared" si="5"/>
        <v>1</v>
      </c>
      <c r="I57">
        <f t="shared" si="3"/>
        <v>0</v>
      </c>
    </row>
    <row r="58" spans="1:9" x14ac:dyDescent="0.2">
      <c r="A58" t="str">
        <f>IF(D58=1,_xlfn.XLOOKUP(C58,test_cases[test_'#],test_cases[test_bucket]),"")</f>
        <v/>
      </c>
      <c r="B58" t="str">
        <f>IF(D58=1,_xlfn.XLOOKUP(C58,test_cases[test_'#],test_cases[description]),"")</f>
        <v/>
      </c>
      <c r="C58">
        <v>20</v>
      </c>
      <c r="D58">
        <f>COUNTIFS($C$2:C58,C58)</f>
        <v>5</v>
      </c>
      <c r="E58" s="2">
        <v>45824</v>
      </c>
      <c r="F58" s="2">
        <v>45915</v>
      </c>
      <c r="G58" s="5">
        <f t="shared" si="4"/>
        <v>91</v>
      </c>
      <c r="H58">
        <f t="shared" si="5"/>
        <v>1</v>
      </c>
      <c r="I58">
        <f t="shared" si="3"/>
        <v>0</v>
      </c>
    </row>
    <row r="59" spans="1:9" x14ac:dyDescent="0.2">
      <c r="A59" t="str">
        <f>IF(D59=1,_xlfn.XLOOKUP(C59,test_cases[test_'#],test_cases[test_bucket]),"")</f>
        <v/>
      </c>
      <c r="B59" t="str">
        <f>IF(D59=1,_xlfn.XLOOKUP(C59,test_cases[test_'#],test_cases[description]),"")</f>
        <v/>
      </c>
      <c r="C59">
        <v>20</v>
      </c>
      <c r="D59">
        <f>COUNTIFS($C$2:C59,C59)</f>
        <v>6</v>
      </c>
      <c r="E59" s="2">
        <v>45915</v>
      </c>
      <c r="F59" s="2">
        <v>46006</v>
      </c>
      <c r="G59" s="5">
        <f t="shared" si="4"/>
        <v>91</v>
      </c>
      <c r="H59">
        <f t="shared" si="5"/>
        <v>1</v>
      </c>
      <c r="I59">
        <f t="shared" si="3"/>
        <v>0</v>
      </c>
    </row>
    <row r="60" spans="1:9" x14ac:dyDescent="0.2">
      <c r="A60" t="str">
        <f>IF(D60=1,_xlfn.XLOOKUP(C60,test_cases[test_'#],test_cases[test_bucket]),"")</f>
        <v/>
      </c>
      <c r="B60" t="str">
        <f>IF(D60=1,_xlfn.XLOOKUP(C60,test_cases[test_'#],test_cases[description]),"")</f>
        <v/>
      </c>
      <c r="C60">
        <v>20</v>
      </c>
      <c r="D60">
        <f>COUNTIFS($C$2:C60,C60)</f>
        <v>7</v>
      </c>
      <c r="E60" s="2">
        <v>46006</v>
      </c>
      <c r="F60" s="2">
        <v>46097</v>
      </c>
      <c r="G60" s="5">
        <f t="shared" si="4"/>
        <v>91</v>
      </c>
      <c r="H60">
        <f t="shared" si="5"/>
        <v>1</v>
      </c>
      <c r="I60">
        <f t="shared" si="3"/>
        <v>0</v>
      </c>
    </row>
    <row r="61" spans="1:9" x14ac:dyDescent="0.2">
      <c r="A61" t="str">
        <f>IF(D61=1,_xlfn.XLOOKUP(C61,test_cases[test_'#],test_cases[test_bucket]),"")</f>
        <v/>
      </c>
      <c r="B61" t="str">
        <f>IF(D61=1,_xlfn.XLOOKUP(C61,test_cases[test_'#],test_cases[description]),"")</f>
        <v/>
      </c>
      <c r="C61">
        <v>20</v>
      </c>
      <c r="D61">
        <f>COUNTIFS($C$2:C61,C61)</f>
        <v>8</v>
      </c>
      <c r="E61" s="2">
        <v>46097</v>
      </c>
      <c r="F61" s="2">
        <v>46188</v>
      </c>
      <c r="G61" s="5">
        <f t="shared" si="4"/>
        <v>91</v>
      </c>
      <c r="H61">
        <f t="shared" si="5"/>
        <v>1</v>
      </c>
      <c r="I61">
        <f t="shared" si="3"/>
        <v>0</v>
      </c>
    </row>
    <row r="62" spans="1:9" x14ac:dyDescent="0.2">
      <c r="A62" t="str">
        <f>IF(D62=1,_xlfn.XLOOKUP(C62,test_cases[test_'#],test_cases[test_bucket]),"")</f>
        <v/>
      </c>
      <c r="B62" t="str">
        <f>IF(D62=1,_xlfn.XLOOKUP(C62,test_cases[test_'#],test_cases[description]),"")</f>
        <v/>
      </c>
      <c r="C62">
        <v>20</v>
      </c>
      <c r="D62">
        <f>COUNTIFS($C$2:C62,C62)</f>
        <v>9</v>
      </c>
      <c r="E62" s="2">
        <v>46188</v>
      </c>
      <c r="F62" s="2">
        <v>46280</v>
      </c>
      <c r="G62" s="5">
        <f t="shared" si="4"/>
        <v>92</v>
      </c>
      <c r="H62">
        <f t="shared" si="5"/>
        <v>1</v>
      </c>
      <c r="I62">
        <f t="shared" si="3"/>
        <v>0</v>
      </c>
    </row>
    <row r="63" spans="1:9" x14ac:dyDescent="0.2">
      <c r="A63" t="str">
        <f>IF(D63=1,_xlfn.XLOOKUP(C63,test_cases[test_'#],test_cases[test_bucket]),"")</f>
        <v/>
      </c>
      <c r="B63" t="str">
        <f>IF(D63=1,_xlfn.XLOOKUP(C63,test_cases[test_'#],test_cases[description]),"")</f>
        <v/>
      </c>
      <c r="C63">
        <v>20</v>
      </c>
      <c r="D63">
        <f>COUNTIFS($C$2:C63,C63)</f>
        <v>10</v>
      </c>
      <c r="E63" s="2">
        <v>46280</v>
      </c>
      <c r="F63" s="2">
        <v>46371</v>
      </c>
      <c r="G63" s="5">
        <f t="shared" si="4"/>
        <v>91</v>
      </c>
      <c r="H63">
        <f t="shared" si="5"/>
        <v>1</v>
      </c>
      <c r="I63">
        <f t="shared" si="3"/>
        <v>0</v>
      </c>
    </row>
    <row r="64" spans="1:9" x14ac:dyDescent="0.2">
      <c r="A64" t="str">
        <f>IF(D64=1,_xlfn.XLOOKUP(C64,test_cases[test_'#],test_cases[test_bucket]),"")</f>
        <v/>
      </c>
      <c r="B64" t="str">
        <f>IF(D64=1,_xlfn.XLOOKUP(C64,test_cases[test_'#],test_cases[description]),"")</f>
        <v/>
      </c>
      <c r="C64">
        <v>20</v>
      </c>
      <c r="D64">
        <f>COUNTIFS($C$2:C64,C64)</f>
        <v>11</v>
      </c>
      <c r="E64" s="2">
        <v>46371</v>
      </c>
      <c r="F64" s="2">
        <v>46461</v>
      </c>
      <c r="G64" s="5">
        <f t="shared" si="4"/>
        <v>90</v>
      </c>
      <c r="H64">
        <f t="shared" si="5"/>
        <v>1</v>
      </c>
      <c r="I64">
        <f t="shared" si="3"/>
        <v>1</v>
      </c>
    </row>
    <row r="65" spans="1:9" x14ac:dyDescent="0.2">
      <c r="A65" t="str">
        <f>IF(D65=1,_xlfn.XLOOKUP(C65,test_cases[test_'#],test_cases[test_bucket]),"")</f>
        <v>stub_type_specified</v>
      </c>
      <c r="B65" t="str">
        <f>IF(D65=1,_xlfn.XLOOKUP(C65,test_cases[test_'#],test_cases[description]),"")</f>
        <v>day_roll, first_cpn_end_date specified</v>
      </c>
      <c r="C65">
        <v>21</v>
      </c>
      <c r="D65">
        <f>COUNTIFS($C$2:C65,C65)</f>
        <v>1</v>
      </c>
      <c r="E65" s="2">
        <v>45509</v>
      </c>
      <c r="F65" s="2">
        <v>45551</v>
      </c>
      <c r="G65" s="5">
        <f t="shared" si="4"/>
        <v>42</v>
      </c>
      <c r="H65">
        <f t="shared" si="5"/>
        <v>0</v>
      </c>
      <c r="I65">
        <f t="shared" si="3"/>
        <v>0</v>
      </c>
    </row>
    <row r="66" spans="1:9" x14ac:dyDescent="0.2">
      <c r="A66" t="str">
        <f>IF(D66=1,_xlfn.XLOOKUP(C66,test_cases[test_'#],test_cases[test_bucket]),"")</f>
        <v/>
      </c>
      <c r="B66" t="str">
        <f>IF(D66=1,_xlfn.XLOOKUP(C66,test_cases[test_'#],test_cases[description]),"")</f>
        <v/>
      </c>
      <c r="C66">
        <v>21</v>
      </c>
      <c r="D66">
        <f>COUNTIFS($C$2:C66,C66)</f>
        <v>2</v>
      </c>
      <c r="E66" s="2">
        <v>45551</v>
      </c>
      <c r="F66" s="2">
        <v>45642</v>
      </c>
      <c r="G66" s="5">
        <f t="shared" ref="G66:G69" si="6">F66-E66</f>
        <v>91</v>
      </c>
      <c r="H66">
        <f t="shared" ref="H66:H97" si="7">MOD(IF(ROW()=2,0,IF(C66=C65,H65, H65+1)), 2)</f>
        <v>0</v>
      </c>
      <c r="I66">
        <f t="shared" si="3"/>
        <v>0</v>
      </c>
    </row>
    <row r="67" spans="1:9" x14ac:dyDescent="0.2">
      <c r="A67" t="str">
        <f>IF(D67=1,_xlfn.XLOOKUP(C67,test_cases[test_'#],test_cases[test_bucket]),"")</f>
        <v/>
      </c>
      <c r="B67" t="str">
        <f>IF(D67=1,_xlfn.XLOOKUP(C67,test_cases[test_'#],test_cases[description]),"")</f>
        <v/>
      </c>
      <c r="C67">
        <v>21</v>
      </c>
      <c r="D67">
        <f>COUNTIFS($C$2:C67,C67)</f>
        <v>3</v>
      </c>
      <c r="E67" s="2">
        <v>45642</v>
      </c>
      <c r="F67" s="2">
        <v>45733</v>
      </c>
      <c r="G67" s="5">
        <f t="shared" si="6"/>
        <v>91</v>
      </c>
      <c r="H67">
        <f t="shared" si="7"/>
        <v>0</v>
      </c>
      <c r="I67">
        <f t="shared" si="3"/>
        <v>0</v>
      </c>
    </row>
    <row r="68" spans="1:9" x14ac:dyDescent="0.2">
      <c r="A68" t="str">
        <f>IF(D68=1,_xlfn.XLOOKUP(C68,test_cases[test_'#],test_cases[test_bucket]),"")</f>
        <v/>
      </c>
      <c r="B68" t="str">
        <f>IF(D68=1,_xlfn.XLOOKUP(C68,test_cases[test_'#],test_cases[description]),"")</f>
        <v/>
      </c>
      <c r="C68">
        <v>21</v>
      </c>
      <c r="D68">
        <f>COUNTIFS($C$2:C68,C68)</f>
        <v>4</v>
      </c>
      <c r="E68" s="2">
        <v>45733</v>
      </c>
      <c r="F68" s="2">
        <v>45824</v>
      </c>
      <c r="G68" s="5">
        <f t="shared" si="6"/>
        <v>91</v>
      </c>
      <c r="H68">
        <f t="shared" si="7"/>
        <v>0</v>
      </c>
      <c r="I68">
        <f t="shared" si="3"/>
        <v>0</v>
      </c>
    </row>
    <row r="69" spans="1:9" x14ac:dyDescent="0.2">
      <c r="A69" t="str">
        <f>IF(D69=1,_xlfn.XLOOKUP(C69,test_cases[test_'#],test_cases[test_bucket]),"")</f>
        <v/>
      </c>
      <c r="B69" t="str">
        <f>IF(D69=1,_xlfn.XLOOKUP(C69,test_cases[test_'#],test_cases[description]),"")</f>
        <v/>
      </c>
      <c r="C69">
        <v>21</v>
      </c>
      <c r="D69">
        <f>COUNTIFS($C$2:C69,C69)</f>
        <v>5</v>
      </c>
      <c r="E69" s="2">
        <v>45824</v>
      </c>
      <c r="F69" s="2">
        <v>45915</v>
      </c>
      <c r="G69" s="5">
        <f t="shared" si="6"/>
        <v>91</v>
      </c>
      <c r="H69">
        <f t="shared" si="7"/>
        <v>0</v>
      </c>
      <c r="I69">
        <f t="shared" si="3"/>
        <v>0</v>
      </c>
    </row>
    <row r="70" spans="1:9" x14ac:dyDescent="0.2">
      <c r="A70" t="str">
        <f>IF(D70=1,_xlfn.XLOOKUP(C70,test_cases[test_'#],test_cases[test_bucket]),"")</f>
        <v/>
      </c>
      <c r="B70" t="str">
        <f>IF(D70=1,_xlfn.XLOOKUP(C70,test_cases[test_'#],test_cases[description]),"")</f>
        <v/>
      </c>
      <c r="C70">
        <v>21</v>
      </c>
      <c r="D70">
        <f>COUNTIFS($C$2:C70,C70)</f>
        <v>6</v>
      </c>
      <c r="E70" s="2">
        <v>45915</v>
      </c>
      <c r="F70" s="2">
        <v>46006</v>
      </c>
      <c r="G70" s="5">
        <f t="shared" ref="G70:G80" si="8">F70-E70</f>
        <v>91</v>
      </c>
      <c r="H70">
        <f t="shared" si="7"/>
        <v>0</v>
      </c>
      <c r="I70">
        <f t="shared" si="3"/>
        <v>0</v>
      </c>
    </row>
    <row r="71" spans="1:9" x14ac:dyDescent="0.2">
      <c r="A71" t="str">
        <f>IF(D71=1,_xlfn.XLOOKUP(C71,test_cases[test_'#],test_cases[test_bucket]),"")</f>
        <v/>
      </c>
      <c r="B71" t="str">
        <f>IF(D71=1,_xlfn.XLOOKUP(C71,test_cases[test_'#],test_cases[description]),"")</f>
        <v/>
      </c>
      <c r="C71">
        <v>21</v>
      </c>
      <c r="D71">
        <f>COUNTIFS($C$2:C71,C71)</f>
        <v>7</v>
      </c>
      <c r="E71" s="2">
        <v>46006</v>
      </c>
      <c r="F71" s="2">
        <v>46097</v>
      </c>
      <c r="G71" s="5">
        <f t="shared" si="8"/>
        <v>91</v>
      </c>
      <c r="H71">
        <f t="shared" si="7"/>
        <v>0</v>
      </c>
      <c r="I71">
        <f t="shared" si="3"/>
        <v>0</v>
      </c>
    </row>
    <row r="72" spans="1:9" x14ac:dyDescent="0.2">
      <c r="A72" t="str">
        <f>IF(D72=1,_xlfn.XLOOKUP(C72,test_cases[test_'#],test_cases[test_bucket]),"")</f>
        <v/>
      </c>
      <c r="B72" t="str">
        <f>IF(D72=1,_xlfn.XLOOKUP(C72,test_cases[test_'#],test_cases[description]),"")</f>
        <v/>
      </c>
      <c r="C72">
        <v>21</v>
      </c>
      <c r="D72">
        <f>COUNTIFS($C$2:C72,C72)</f>
        <v>8</v>
      </c>
      <c r="E72" s="2">
        <v>46097</v>
      </c>
      <c r="F72" s="2">
        <v>46188</v>
      </c>
      <c r="G72" s="5">
        <f t="shared" si="8"/>
        <v>91</v>
      </c>
      <c r="H72">
        <f t="shared" si="7"/>
        <v>0</v>
      </c>
      <c r="I72">
        <f t="shared" si="3"/>
        <v>0</v>
      </c>
    </row>
    <row r="73" spans="1:9" x14ac:dyDescent="0.2">
      <c r="A73" t="str">
        <f>IF(D73=1,_xlfn.XLOOKUP(C73,test_cases[test_'#],test_cases[test_bucket]),"")</f>
        <v/>
      </c>
      <c r="B73" t="str">
        <f>IF(D73=1,_xlfn.XLOOKUP(C73,test_cases[test_'#],test_cases[description]),"")</f>
        <v/>
      </c>
      <c r="C73">
        <v>21</v>
      </c>
      <c r="D73">
        <f>COUNTIFS($C$2:C73,C73)</f>
        <v>9</v>
      </c>
      <c r="E73" s="2">
        <v>46188</v>
      </c>
      <c r="F73" s="2">
        <v>46280</v>
      </c>
      <c r="G73" s="5">
        <f t="shared" si="8"/>
        <v>92</v>
      </c>
      <c r="H73">
        <f t="shared" si="7"/>
        <v>0</v>
      </c>
      <c r="I73">
        <f t="shared" si="3"/>
        <v>0</v>
      </c>
    </row>
    <row r="74" spans="1:9" x14ac:dyDescent="0.2">
      <c r="A74" t="str">
        <f>IF(D74=1,_xlfn.XLOOKUP(C74,test_cases[test_'#],test_cases[test_bucket]),"")</f>
        <v/>
      </c>
      <c r="B74" t="str">
        <f>IF(D74=1,_xlfn.XLOOKUP(C74,test_cases[test_'#],test_cases[description]),"")</f>
        <v/>
      </c>
      <c r="C74">
        <v>21</v>
      </c>
      <c r="D74">
        <f>COUNTIFS($C$2:C74,C74)</f>
        <v>10</v>
      </c>
      <c r="E74" s="2">
        <v>46280</v>
      </c>
      <c r="F74" s="2">
        <v>46371</v>
      </c>
      <c r="G74" s="5">
        <f t="shared" si="8"/>
        <v>91</v>
      </c>
      <c r="H74">
        <f t="shared" si="7"/>
        <v>0</v>
      </c>
      <c r="I74">
        <f t="shared" si="3"/>
        <v>0</v>
      </c>
    </row>
    <row r="75" spans="1:9" x14ac:dyDescent="0.2">
      <c r="A75" t="str">
        <f>IF(D75=1,_xlfn.XLOOKUP(C75,test_cases[test_'#],test_cases[test_bucket]),"")</f>
        <v/>
      </c>
      <c r="B75" t="str">
        <f>IF(D75=1,_xlfn.XLOOKUP(C75,test_cases[test_'#],test_cases[description]),"")</f>
        <v/>
      </c>
      <c r="C75">
        <v>21</v>
      </c>
      <c r="D75">
        <f>COUNTIFS($C$2:C75,C75)</f>
        <v>11</v>
      </c>
      <c r="E75" s="2">
        <v>46371</v>
      </c>
      <c r="F75" s="2">
        <v>46461</v>
      </c>
      <c r="G75" s="5">
        <f t="shared" si="8"/>
        <v>90</v>
      </c>
      <c r="H75">
        <f t="shared" si="7"/>
        <v>0</v>
      </c>
      <c r="I75">
        <f t="shared" si="3"/>
        <v>1</v>
      </c>
    </row>
    <row r="76" spans="1:9" x14ac:dyDescent="0.2">
      <c r="A76" t="str">
        <f>IF(D76=1,_xlfn.XLOOKUP(C76,test_cases[test_'#],test_cases[test_bucket]),"")</f>
        <v>stub_type_specified</v>
      </c>
      <c r="B76" t="str">
        <f>IF(D76=1,_xlfn.XLOOKUP(C76,test_cases[test_'#],test_cases[description]),"")</f>
        <v>day_roll, last_cpn_start_date specified</v>
      </c>
      <c r="C76">
        <v>22</v>
      </c>
      <c r="D76">
        <f>COUNTIFS($C$2:C76,C76)</f>
        <v>1</v>
      </c>
      <c r="E76" s="2">
        <v>45509</v>
      </c>
      <c r="F76" s="2">
        <v>45551</v>
      </c>
      <c r="G76" s="5">
        <f t="shared" si="8"/>
        <v>42</v>
      </c>
      <c r="H76">
        <f t="shared" si="7"/>
        <v>1</v>
      </c>
      <c r="I76">
        <f t="shared" si="3"/>
        <v>0</v>
      </c>
    </row>
    <row r="77" spans="1:9" x14ac:dyDescent="0.2">
      <c r="A77" t="str">
        <f>IF(D77=1,_xlfn.XLOOKUP(C77,test_cases[test_'#],test_cases[test_bucket]),"")</f>
        <v/>
      </c>
      <c r="B77" t="str">
        <f>IF(D77=1,_xlfn.XLOOKUP(C77,test_cases[test_'#],test_cases[description]),"")</f>
        <v/>
      </c>
      <c r="C77">
        <v>22</v>
      </c>
      <c r="D77">
        <f>COUNTIFS($C$2:C77,C77)</f>
        <v>2</v>
      </c>
      <c r="E77" s="2">
        <v>45551</v>
      </c>
      <c r="F77" s="2">
        <v>45642</v>
      </c>
      <c r="G77" s="5">
        <f t="shared" si="8"/>
        <v>91</v>
      </c>
      <c r="H77">
        <f t="shared" si="7"/>
        <v>1</v>
      </c>
      <c r="I77">
        <f t="shared" si="3"/>
        <v>0</v>
      </c>
    </row>
    <row r="78" spans="1:9" x14ac:dyDescent="0.2">
      <c r="A78" t="str">
        <f>IF(D78=1,_xlfn.XLOOKUP(C78,test_cases[test_'#],test_cases[test_bucket]),"")</f>
        <v/>
      </c>
      <c r="B78" t="str">
        <f>IF(D78=1,_xlfn.XLOOKUP(C78,test_cases[test_'#],test_cases[description]),"")</f>
        <v/>
      </c>
      <c r="C78">
        <v>22</v>
      </c>
      <c r="D78">
        <f>COUNTIFS($C$2:C78,C78)</f>
        <v>3</v>
      </c>
      <c r="E78" s="2">
        <v>45642</v>
      </c>
      <c r="F78" s="2">
        <v>45733</v>
      </c>
      <c r="G78" s="5">
        <f t="shared" si="8"/>
        <v>91</v>
      </c>
      <c r="H78">
        <f t="shared" si="7"/>
        <v>1</v>
      </c>
      <c r="I78">
        <f t="shared" si="3"/>
        <v>0</v>
      </c>
    </row>
    <row r="79" spans="1:9" x14ac:dyDescent="0.2">
      <c r="A79" t="str">
        <f>IF(D79=1,_xlfn.XLOOKUP(C79,test_cases[test_'#],test_cases[test_bucket]),"")</f>
        <v/>
      </c>
      <c r="B79" t="str">
        <f>IF(D79=1,_xlfn.XLOOKUP(C79,test_cases[test_'#],test_cases[description]),"")</f>
        <v/>
      </c>
      <c r="C79">
        <v>22</v>
      </c>
      <c r="D79">
        <f>COUNTIFS($C$2:C79,C79)</f>
        <v>4</v>
      </c>
      <c r="E79" s="2">
        <v>45733</v>
      </c>
      <c r="F79" s="2">
        <v>45824</v>
      </c>
      <c r="G79" s="5">
        <f t="shared" si="8"/>
        <v>91</v>
      </c>
      <c r="H79">
        <f t="shared" si="7"/>
        <v>1</v>
      </c>
      <c r="I79">
        <f t="shared" si="3"/>
        <v>0</v>
      </c>
    </row>
    <row r="80" spans="1:9" x14ac:dyDescent="0.2">
      <c r="A80" t="str">
        <f>IF(D80=1,_xlfn.XLOOKUP(C80,test_cases[test_'#],test_cases[test_bucket]),"")</f>
        <v/>
      </c>
      <c r="B80" t="str">
        <f>IF(D80=1,_xlfn.XLOOKUP(C80,test_cases[test_'#],test_cases[description]),"")</f>
        <v/>
      </c>
      <c r="C80">
        <v>22</v>
      </c>
      <c r="D80">
        <f>COUNTIFS($C$2:C80,C80)</f>
        <v>5</v>
      </c>
      <c r="E80" s="2">
        <v>45824</v>
      </c>
      <c r="F80" s="2">
        <v>45915</v>
      </c>
      <c r="G80" s="5">
        <f t="shared" si="8"/>
        <v>91</v>
      </c>
      <c r="H80">
        <f t="shared" si="7"/>
        <v>1</v>
      </c>
      <c r="I80">
        <f t="shared" si="3"/>
        <v>0</v>
      </c>
    </row>
    <row r="81" spans="1:9" x14ac:dyDescent="0.2">
      <c r="A81" t="str">
        <f>IF(D81=1,_xlfn.XLOOKUP(C81,test_cases[test_'#],test_cases[test_bucket]),"")</f>
        <v/>
      </c>
      <c r="B81" t="str">
        <f>IF(D81=1,_xlfn.XLOOKUP(C81,test_cases[test_'#],test_cases[description]),"")</f>
        <v/>
      </c>
      <c r="C81">
        <v>22</v>
      </c>
      <c r="D81">
        <f>COUNTIFS($C$2:C81,C81)</f>
        <v>6</v>
      </c>
      <c r="E81" s="2">
        <v>45915</v>
      </c>
      <c r="F81" s="2">
        <v>46006</v>
      </c>
      <c r="G81" s="5">
        <f t="shared" ref="G81:G91" si="9">F81-E81</f>
        <v>91</v>
      </c>
      <c r="H81">
        <f t="shared" si="7"/>
        <v>1</v>
      </c>
      <c r="I81">
        <f t="shared" si="3"/>
        <v>0</v>
      </c>
    </row>
    <row r="82" spans="1:9" x14ac:dyDescent="0.2">
      <c r="A82" t="str">
        <f>IF(D82=1,_xlfn.XLOOKUP(C82,test_cases[test_'#],test_cases[test_bucket]),"")</f>
        <v/>
      </c>
      <c r="B82" t="str">
        <f>IF(D82=1,_xlfn.XLOOKUP(C82,test_cases[test_'#],test_cases[description]),"")</f>
        <v/>
      </c>
      <c r="C82">
        <v>22</v>
      </c>
      <c r="D82">
        <f>COUNTIFS($C$2:C82,C82)</f>
        <v>7</v>
      </c>
      <c r="E82" s="2">
        <v>46006</v>
      </c>
      <c r="F82" s="2">
        <v>46097</v>
      </c>
      <c r="G82" s="5">
        <f t="shared" si="9"/>
        <v>91</v>
      </c>
      <c r="H82">
        <f t="shared" si="7"/>
        <v>1</v>
      </c>
      <c r="I82">
        <f t="shared" ref="I82:I131" si="10">IF(H82=H83,0, 1)</f>
        <v>0</v>
      </c>
    </row>
    <row r="83" spans="1:9" x14ac:dyDescent="0.2">
      <c r="A83" t="str">
        <f>IF(D83=1,_xlfn.XLOOKUP(C83,test_cases[test_'#],test_cases[test_bucket]),"")</f>
        <v/>
      </c>
      <c r="B83" t="str">
        <f>IF(D83=1,_xlfn.XLOOKUP(C83,test_cases[test_'#],test_cases[description]),"")</f>
        <v/>
      </c>
      <c r="C83">
        <v>22</v>
      </c>
      <c r="D83">
        <f>COUNTIFS($C$2:C83,C83)</f>
        <v>8</v>
      </c>
      <c r="E83" s="2">
        <v>46097</v>
      </c>
      <c r="F83" s="2">
        <v>46188</v>
      </c>
      <c r="G83" s="5">
        <f t="shared" si="9"/>
        <v>91</v>
      </c>
      <c r="H83">
        <f t="shared" si="7"/>
        <v>1</v>
      </c>
      <c r="I83">
        <f t="shared" si="10"/>
        <v>0</v>
      </c>
    </row>
    <row r="84" spans="1:9" x14ac:dyDescent="0.2">
      <c r="A84" t="str">
        <f>IF(D84=1,_xlfn.XLOOKUP(C84,test_cases[test_'#],test_cases[test_bucket]),"")</f>
        <v/>
      </c>
      <c r="B84" t="str">
        <f>IF(D84=1,_xlfn.XLOOKUP(C84,test_cases[test_'#],test_cases[description]),"")</f>
        <v/>
      </c>
      <c r="C84">
        <v>22</v>
      </c>
      <c r="D84">
        <f>COUNTIFS($C$2:C84,C84)</f>
        <v>9</v>
      </c>
      <c r="E84" s="2">
        <v>46188</v>
      </c>
      <c r="F84" s="2">
        <v>46280</v>
      </c>
      <c r="G84" s="5">
        <f t="shared" si="9"/>
        <v>92</v>
      </c>
      <c r="H84">
        <f t="shared" si="7"/>
        <v>1</v>
      </c>
      <c r="I84">
        <f t="shared" si="10"/>
        <v>0</v>
      </c>
    </row>
    <row r="85" spans="1:9" x14ac:dyDescent="0.2">
      <c r="A85" t="str">
        <f>IF(D85=1,_xlfn.XLOOKUP(C85,test_cases[test_'#],test_cases[test_bucket]),"")</f>
        <v/>
      </c>
      <c r="B85" t="str">
        <f>IF(D85=1,_xlfn.XLOOKUP(C85,test_cases[test_'#],test_cases[description]),"")</f>
        <v/>
      </c>
      <c r="C85">
        <v>22</v>
      </c>
      <c r="D85">
        <f>COUNTIFS($C$2:C85,C85)</f>
        <v>10</v>
      </c>
      <c r="E85" s="2">
        <v>46280</v>
      </c>
      <c r="F85" s="2">
        <v>46371</v>
      </c>
      <c r="G85" s="5">
        <f t="shared" si="9"/>
        <v>91</v>
      </c>
      <c r="H85">
        <f t="shared" si="7"/>
        <v>1</v>
      </c>
      <c r="I85">
        <f t="shared" si="10"/>
        <v>0</v>
      </c>
    </row>
    <row r="86" spans="1:9" x14ac:dyDescent="0.2">
      <c r="A86" t="str">
        <f>IF(D86=1,_xlfn.XLOOKUP(C86,test_cases[test_'#],test_cases[test_bucket]),"")</f>
        <v/>
      </c>
      <c r="B86" t="str">
        <f>IF(D86=1,_xlfn.XLOOKUP(C86,test_cases[test_'#],test_cases[description]),"")</f>
        <v/>
      </c>
      <c r="C86">
        <v>22</v>
      </c>
      <c r="D86">
        <f>COUNTIFS($C$2:C86,C86)</f>
        <v>11</v>
      </c>
      <c r="E86" s="2">
        <v>46371</v>
      </c>
      <c r="F86" s="2">
        <v>46461</v>
      </c>
      <c r="G86" s="5">
        <f t="shared" si="9"/>
        <v>90</v>
      </c>
      <c r="H86">
        <f t="shared" si="7"/>
        <v>1</v>
      </c>
      <c r="I86">
        <f t="shared" si="10"/>
        <v>1</v>
      </c>
    </row>
    <row r="87" spans="1:9" x14ac:dyDescent="0.2">
      <c r="A87" t="str">
        <f>IF(D87=1,_xlfn.XLOOKUP(C87,test_cases[test_'#],test_cases[test_bucket]),"")</f>
        <v>stub_type_specified</v>
      </c>
      <c r="B87" t="str">
        <f>IF(D87=1,_xlfn.XLOOKUP(C87,test_cases[test_'#],test_cases[description]),"")</f>
        <v>first_cpn_end_date, last_start_end_date specified</v>
      </c>
      <c r="C87">
        <v>23</v>
      </c>
      <c r="D87">
        <f>COUNTIFS($C$2:C87,C87)</f>
        <v>1</v>
      </c>
      <c r="E87" s="2">
        <v>45509</v>
      </c>
      <c r="F87" s="2">
        <v>45551</v>
      </c>
      <c r="G87" s="5">
        <f t="shared" si="9"/>
        <v>42</v>
      </c>
      <c r="H87">
        <f t="shared" si="7"/>
        <v>0</v>
      </c>
      <c r="I87">
        <f t="shared" si="10"/>
        <v>0</v>
      </c>
    </row>
    <row r="88" spans="1:9" x14ac:dyDescent="0.2">
      <c r="A88" t="str">
        <f>IF(D88=1,_xlfn.XLOOKUP(C88,test_cases[test_'#],test_cases[test_bucket]),"")</f>
        <v/>
      </c>
      <c r="B88" t="str">
        <f>IF(D88=1,_xlfn.XLOOKUP(C88,test_cases[test_'#],test_cases[description]),"")</f>
        <v/>
      </c>
      <c r="C88">
        <v>23</v>
      </c>
      <c r="D88">
        <f>COUNTIFS($C$2:C88,C88)</f>
        <v>2</v>
      </c>
      <c r="E88" s="2">
        <v>45551</v>
      </c>
      <c r="F88" s="2">
        <v>45642</v>
      </c>
      <c r="G88" s="5">
        <f t="shared" si="9"/>
        <v>91</v>
      </c>
      <c r="H88">
        <f t="shared" si="7"/>
        <v>0</v>
      </c>
      <c r="I88">
        <f t="shared" si="10"/>
        <v>0</v>
      </c>
    </row>
    <row r="89" spans="1:9" x14ac:dyDescent="0.2">
      <c r="A89" t="str">
        <f>IF(D89=1,_xlfn.XLOOKUP(C89,test_cases[test_'#],test_cases[test_bucket]),"")</f>
        <v/>
      </c>
      <c r="B89" t="str">
        <f>IF(D89=1,_xlfn.XLOOKUP(C89,test_cases[test_'#],test_cases[description]),"")</f>
        <v/>
      </c>
      <c r="C89">
        <v>23</v>
      </c>
      <c r="D89">
        <f>COUNTIFS($C$2:C89,C89)</f>
        <v>3</v>
      </c>
      <c r="E89" s="2">
        <v>45642</v>
      </c>
      <c r="F89" s="2">
        <v>45733</v>
      </c>
      <c r="G89" s="5">
        <f t="shared" si="9"/>
        <v>91</v>
      </c>
      <c r="H89">
        <f t="shared" si="7"/>
        <v>0</v>
      </c>
      <c r="I89">
        <f t="shared" si="10"/>
        <v>0</v>
      </c>
    </row>
    <row r="90" spans="1:9" x14ac:dyDescent="0.2">
      <c r="A90" t="str">
        <f>IF(D90=1,_xlfn.XLOOKUP(C90,test_cases[test_'#],test_cases[test_bucket]),"")</f>
        <v/>
      </c>
      <c r="B90" t="str">
        <f>IF(D90=1,_xlfn.XLOOKUP(C90,test_cases[test_'#],test_cases[description]),"")</f>
        <v/>
      </c>
      <c r="C90">
        <v>23</v>
      </c>
      <c r="D90">
        <f>COUNTIFS($C$2:C90,C90)</f>
        <v>4</v>
      </c>
      <c r="E90" s="2">
        <v>45733</v>
      </c>
      <c r="F90" s="2">
        <v>45824</v>
      </c>
      <c r="G90" s="5">
        <f t="shared" si="9"/>
        <v>91</v>
      </c>
      <c r="H90">
        <f t="shared" si="7"/>
        <v>0</v>
      </c>
      <c r="I90">
        <f t="shared" si="10"/>
        <v>0</v>
      </c>
    </row>
    <row r="91" spans="1:9" x14ac:dyDescent="0.2">
      <c r="A91" t="str">
        <f>IF(D91=1,_xlfn.XLOOKUP(C91,test_cases[test_'#],test_cases[test_bucket]),"")</f>
        <v/>
      </c>
      <c r="B91" t="str">
        <f>IF(D91=1,_xlfn.XLOOKUP(C91,test_cases[test_'#],test_cases[description]),"")</f>
        <v/>
      </c>
      <c r="C91">
        <v>23</v>
      </c>
      <c r="D91">
        <f>COUNTIFS($C$2:C91,C91)</f>
        <v>5</v>
      </c>
      <c r="E91" s="2">
        <v>45824</v>
      </c>
      <c r="F91" s="2">
        <v>45915</v>
      </c>
      <c r="G91" s="5">
        <f t="shared" si="9"/>
        <v>91</v>
      </c>
      <c r="H91">
        <f t="shared" si="7"/>
        <v>0</v>
      </c>
      <c r="I91">
        <f t="shared" si="10"/>
        <v>0</v>
      </c>
    </row>
    <row r="92" spans="1:9" x14ac:dyDescent="0.2">
      <c r="A92" t="str">
        <f>IF(D92=1,_xlfn.XLOOKUP(C92,test_cases[test_'#],test_cases[test_bucket]),"")</f>
        <v/>
      </c>
      <c r="B92" t="str">
        <f>IF(D92=1,_xlfn.XLOOKUP(C92,test_cases[test_'#],test_cases[description]),"")</f>
        <v/>
      </c>
      <c r="C92">
        <v>23</v>
      </c>
      <c r="D92">
        <f>COUNTIFS($C$2:C92,C92)</f>
        <v>6</v>
      </c>
      <c r="E92" s="2">
        <v>45915</v>
      </c>
      <c r="F92" s="2">
        <v>46006</v>
      </c>
      <c r="G92" s="5">
        <f t="shared" ref="G92:G102" si="11">F92-E92</f>
        <v>91</v>
      </c>
      <c r="H92">
        <f t="shared" si="7"/>
        <v>0</v>
      </c>
      <c r="I92">
        <f t="shared" si="10"/>
        <v>0</v>
      </c>
    </row>
    <row r="93" spans="1:9" x14ac:dyDescent="0.2">
      <c r="A93" t="str">
        <f>IF(D93=1,_xlfn.XLOOKUP(C93,test_cases[test_'#],test_cases[test_bucket]),"")</f>
        <v/>
      </c>
      <c r="B93" t="str">
        <f>IF(D93=1,_xlfn.XLOOKUP(C93,test_cases[test_'#],test_cases[description]),"")</f>
        <v/>
      </c>
      <c r="C93">
        <v>23</v>
      </c>
      <c r="D93">
        <f>COUNTIFS($C$2:C93,C93)</f>
        <v>7</v>
      </c>
      <c r="E93" s="2">
        <v>46006</v>
      </c>
      <c r="F93" s="2">
        <v>46097</v>
      </c>
      <c r="G93" s="5">
        <f t="shared" si="11"/>
        <v>91</v>
      </c>
      <c r="H93">
        <f t="shared" si="7"/>
        <v>0</v>
      </c>
      <c r="I93">
        <f t="shared" si="10"/>
        <v>0</v>
      </c>
    </row>
    <row r="94" spans="1:9" x14ac:dyDescent="0.2">
      <c r="A94" t="str">
        <f>IF(D94=1,_xlfn.XLOOKUP(C94,test_cases[test_'#],test_cases[test_bucket]),"")</f>
        <v/>
      </c>
      <c r="B94" t="str">
        <f>IF(D94=1,_xlfn.XLOOKUP(C94,test_cases[test_'#],test_cases[description]),"")</f>
        <v/>
      </c>
      <c r="C94">
        <v>23</v>
      </c>
      <c r="D94">
        <f>COUNTIFS($C$2:C94,C94)</f>
        <v>8</v>
      </c>
      <c r="E94" s="2">
        <v>46097</v>
      </c>
      <c r="F94" s="2">
        <v>46188</v>
      </c>
      <c r="G94" s="5">
        <f t="shared" si="11"/>
        <v>91</v>
      </c>
      <c r="H94">
        <f t="shared" si="7"/>
        <v>0</v>
      </c>
      <c r="I94">
        <f t="shared" si="10"/>
        <v>0</v>
      </c>
    </row>
    <row r="95" spans="1:9" x14ac:dyDescent="0.2">
      <c r="A95" t="str">
        <f>IF(D95=1,_xlfn.XLOOKUP(C95,test_cases[test_'#],test_cases[test_bucket]),"")</f>
        <v/>
      </c>
      <c r="B95" t="str">
        <f>IF(D95=1,_xlfn.XLOOKUP(C95,test_cases[test_'#],test_cases[description]),"")</f>
        <v/>
      </c>
      <c r="C95">
        <v>23</v>
      </c>
      <c r="D95">
        <f>COUNTIFS($C$2:C95,C95)</f>
        <v>9</v>
      </c>
      <c r="E95" s="2">
        <v>46188</v>
      </c>
      <c r="F95" s="2">
        <v>46280</v>
      </c>
      <c r="G95" s="5">
        <f t="shared" si="11"/>
        <v>92</v>
      </c>
      <c r="H95">
        <f t="shared" si="7"/>
        <v>0</v>
      </c>
      <c r="I95">
        <f t="shared" si="10"/>
        <v>0</v>
      </c>
    </row>
    <row r="96" spans="1:9" x14ac:dyDescent="0.2">
      <c r="A96" t="str">
        <f>IF(D96=1,_xlfn.XLOOKUP(C96,test_cases[test_'#],test_cases[test_bucket]),"")</f>
        <v/>
      </c>
      <c r="B96" t="str">
        <f>IF(D96=1,_xlfn.XLOOKUP(C96,test_cases[test_'#],test_cases[description]),"")</f>
        <v/>
      </c>
      <c r="C96">
        <v>23</v>
      </c>
      <c r="D96">
        <f>COUNTIFS($C$2:C96,C96)</f>
        <v>10</v>
      </c>
      <c r="E96" s="2">
        <v>46280</v>
      </c>
      <c r="F96" s="2">
        <v>46371</v>
      </c>
      <c r="G96" s="5">
        <f t="shared" si="11"/>
        <v>91</v>
      </c>
      <c r="H96">
        <f t="shared" si="7"/>
        <v>0</v>
      </c>
      <c r="I96">
        <f t="shared" si="10"/>
        <v>0</v>
      </c>
    </row>
    <row r="97" spans="1:9" x14ac:dyDescent="0.2">
      <c r="A97" t="str">
        <f>IF(D97=1,_xlfn.XLOOKUP(C97,test_cases[test_'#],test_cases[test_bucket]),"")</f>
        <v/>
      </c>
      <c r="B97" t="str">
        <f>IF(D97=1,_xlfn.XLOOKUP(C97,test_cases[test_'#],test_cases[description]),"")</f>
        <v/>
      </c>
      <c r="C97">
        <v>23</v>
      </c>
      <c r="D97">
        <f>COUNTIFS($C$2:C97,C97)</f>
        <v>11</v>
      </c>
      <c r="E97" s="2">
        <v>46371</v>
      </c>
      <c r="F97" s="2">
        <v>46461</v>
      </c>
      <c r="G97" s="5">
        <f t="shared" si="11"/>
        <v>90</v>
      </c>
      <c r="H97">
        <f t="shared" si="7"/>
        <v>0</v>
      </c>
      <c r="I97">
        <f t="shared" si="10"/>
        <v>1</v>
      </c>
    </row>
    <row r="98" spans="1:9" x14ac:dyDescent="0.2">
      <c r="A98" t="str">
        <f>IF(D98=1,_xlfn.XLOOKUP(C98,test_cases[test_'#],test_cases[test_bucket]),"")</f>
        <v>stub_type_specified</v>
      </c>
      <c r="B98" t="str">
        <f>IF(D98=1,_xlfn.XLOOKUP(C98,test_cases[test_'#],test_cases[description]),"")</f>
        <v>first_cpn_end_date specified</v>
      </c>
      <c r="C98">
        <v>24</v>
      </c>
      <c r="D98">
        <f>COUNTIFS($C$2:C98,C98)</f>
        <v>1</v>
      </c>
      <c r="E98" s="2">
        <v>45509</v>
      </c>
      <c r="F98" s="2">
        <v>45551</v>
      </c>
      <c r="G98" s="5">
        <f t="shared" si="11"/>
        <v>42</v>
      </c>
      <c r="H98">
        <f t="shared" ref="H98:H129" si="12">MOD(IF(ROW()=2,0,IF(C98=C97,H97, H97+1)), 2)</f>
        <v>1</v>
      </c>
      <c r="I98">
        <f t="shared" si="10"/>
        <v>0</v>
      </c>
    </row>
    <row r="99" spans="1:9" x14ac:dyDescent="0.2">
      <c r="A99" t="str">
        <f>IF(D99=1,_xlfn.XLOOKUP(C99,test_cases[test_'#],test_cases[test_bucket]),"")</f>
        <v/>
      </c>
      <c r="B99" t="str">
        <f>IF(D99=1,_xlfn.XLOOKUP(C99,test_cases[test_'#],test_cases[description]),"")</f>
        <v/>
      </c>
      <c r="C99">
        <v>24</v>
      </c>
      <c r="D99">
        <f>COUNTIFS($C$2:C99,C99)</f>
        <v>2</v>
      </c>
      <c r="E99" s="2">
        <v>45551</v>
      </c>
      <c r="F99" s="2">
        <v>45642</v>
      </c>
      <c r="G99" s="5">
        <f t="shared" si="11"/>
        <v>91</v>
      </c>
      <c r="H99">
        <f t="shared" si="12"/>
        <v>1</v>
      </c>
      <c r="I99">
        <f t="shared" si="10"/>
        <v>0</v>
      </c>
    </row>
    <row r="100" spans="1:9" x14ac:dyDescent="0.2">
      <c r="A100" t="str">
        <f>IF(D100=1,_xlfn.XLOOKUP(C100,test_cases[test_'#],test_cases[test_bucket]),"")</f>
        <v/>
      </c>
      <c r="B100" t="str">
        <f>IF(D100=1,_xlfn.XLOOKUP(C100,test_cases[test_'#],test_cases[description]),"")</f>
        <v/>
      </c>
      <c r="C100">
        <v>24</v>
      </c>
      <c r="D100">
        <f>COUNTIFS($C$2:C100,C100)</f>
        <v>3</v>
      </c>
      <c r="E100" s="2">
        <v>45642</v>
      </c>
      <c r="F100" s="2">
        <v>45733</v>
      </c>
      <c r="G100" s="5">
        <f t="shared" si="11"/>
        <v>91</v>
      </c>
      <c r="H100">
        <f t="shared" si="12"/>
        <v>1</v>
      </c>
      <c r="I100">
        <f t="shared" si="10"/>
        <v>0</v>
      </c>
    </row>
    <row r="101" spans="1:9" x14ac:dyDescent="0.2">
      <c r="A101" t="str">
        <f>IF(D101=1,_xlfn.XLOOKUP(C101,test_cases[test_'#],test_cases[test_bucket]),"")</f>
        <v/>
      </c>
      <c r="B101" t="str">
        <f>IF(D101=1,_xlfn.XLOOKUP(C101,test_cases[test_'#],test_cases[description]),"")</f>
        <v/>
      </c>
      <c r="C101">
        <v>24</v>
      </c>
      <c r="D101">
        <f>COUNTIFS($C$2:C101,C101)</f>
        <v>4</v>
      </c>
      <c r="E101" s="2">
        <v>45733</v>
      </c>
      <c r="F101" s="2">
        <v>45824</v>
      </c>
      <c r="G101" s="5">
        <f t="shared" si="11"/>
        <v>91</v>
      </c>
      <c r="H101">
        <f t="shared" si="12"/>
        <v>1</v>
      </c>
      <c r="I101">
        <f t="shared" si="10"/>
        <v>0</v>
      </c>
    </row>
    <row r="102" spans="1:9" x14ac:dyDescent="0.2">
      <c r="A102" t="str">
        <f>IF(D102=1,_xlfn.XLOOKUP(C102,test_cases[test_'#],test_cases[test_bucket]),"")</f>
        <v/>
      </c>
      <c r="B102" t="str">
        <f>IF(D102=1,_xlfn.XLOOKUP(C102,test_cases[test_'#],test_cases[description]),"")</f>
        <v/>
      </c>
      <c r="C102">
        <v>24</v>
      </c>
      <c r="D102">
        <f>COUNTIFS($C$2:C102,C102)</f>
        <v>5</v>
      </c>
      <c r="E102" s="2">
        <v>45824</v>
      </c>
      <c r="F102" s="2">
        <v>45915</v>
      </c>
      <c r="G102" s="5">
        <f t="shared" si="11"/>
        <v>91</v>
      </c>
      <c r="H102">
        <f t="shared" si="12"/>
        <v>1</v>
      </c>
      <c r="I102">
        <f t="shared" si="10"/>
        <v>0</v>
      </c>
    </row>
    <row r="103" spans="1:9" x14ac:dyDescent="0.2">
      <c r="A103" t="str">
        <f>IF(D103=1,_xlfn.XLOOKUP(C103,test_cases[test_'#],test_cases[test_bucket]),"")</f>
        <v/>
      </c>
      <c r="B103" t="str">
        <f>IF(D103=1,_xlfn.XLOOKUP(C103,test_cases[test_'#],test_cases[description]),"")</f>
        <v/>
      </c>
      <c r="C103">
        <v>24</v>
      </c>
      <c r="D103">
        <f>COUNTIFS($C$2:C103,C103)</f>
        <v>6</v>
      </c>
      <c r="E103" s="2">
        <v>45915</v>
      </c>
      <c r="F103" s="2">
        <v>46006</v>
      </c>
      <c r="G103" s="5">
        <f t="shared" ref="G103:G113" si="13">F103-E103</f>
        <v>91</v>
      </c>
      <c r="H103">
        <f t="shared" si="12"/>
        <v>1</v>
      </c>
      <c r="I103">
        <f t="shared" si="10"/>
        <v>0</v>
      </c>
    </row>
    <row r="104" spans="1:9" x14ac:dyDescent="0.2">
      <c r="A104" t="str">
        <f>IF(D104=1,_xlfn.XLOOKUP(C104,test_cases[test_'#],test_cases[test_bucket]),"")</f>
        <v/>
      </c>
      <c r="B104" t="str">
        <f>IF(D104=1,_xlfn.XLOOKUP(C104,test_cases[test_'#],test_cases[description]),"")</f>
        <v/>
      </c>
      <c r="C104">
        <v>24</v>
      </c>
      <c r="D104">
        <f>COUNTIFS($C$2:C104,C104)</f>
        <v>7</v>
      </c>
      <c r="E104" s="2">
        <v>46006</v>
      </c>
      <c r="F104" s="2">
        <v>46097</v>
      </c>
      <c r="G104" s="5">
        <f t="shared" si="13"/>
        <v>91</v>
      </c>
      <c r="H104">
        <f t="shared" si="12"/>
        <v>1</v>
      </c>
      <c r="I104">
        <f t="shared" si="10"/>
        <v>0</v>
      </c>
    </row>
    <row r="105" spans="1:9" x14ac:dyDescent="0.2">
      <c r="A105" t="str">
        <f>IF(D105=1,_xlfn.XLOOKUP(C105,test_cases[test_'#],test_cases[test_bucket]),"")</f>
        <v/>
      </c>
      <c r="B105" t="str">
        <f>IF(D105=1,_xlfn.XLOOKUP(C105,test_cases[test_'#],test_cases[description]),"")</f>
        <v/>
      </c>
      <c r="C105">
        <v>24</v>
      </c>
      <c r="D105">
        <f>COUNTIFS($C$2:C105,C105)</f>
        <v>8</v>
      </c>
      <c r="E105" s="2">
        <v>46097</v>
      </c>
      <c r="F105" s="2">
        <v>46188</v>
      </c>
      <c r="G105" s="5">
        <f t="shared" si="13"/>
        <v>91</v>
      </c>
      <c r="H105">
        <f t="shared" si="12"/>
        <v>1</v>
      </c>
      <c r="I105">
        <f t="shared" si="10"/>
        <v>0</v>
      </c>
    </row>
    <row r="106" spans="1:9" x14ac:dyDescent="0.2">
      <c r="A106" t="str">
        <f>IF(D106=1,_xlfn.XLOOKUP(C106,test_cases[test_'#],test_cases[test_bucket]),"")</f>
        <v/>
      </c>
      <c r="B106" t="str">
        <f>IF(D106=1,_xlfn.XLOOKUP(C106,test_cases[test_'#],test_cases[description]),"")</f>
        <v/>
      </c>
      <c r="C106">
        <v>24</v>
      </c>
      <c r="D106">
        <f>COUNTIFS($C$2:C106,C106)</f>
        <v>9</v>
      </c>
      <c r="E106" s="2">
        <v>46188</v>
      </c>
      <c r="F106" s="2">
        <v>46280</v>
      </c>
      <c r="G106" s="5">
        <f t="shared" si="13"/>
        <v>92</v>
      </c>
      <c r="H106">
        <f t="shared" si="12"/>
        <v>1</v>
      </c>
      <c r="I106">
        <f t="shared" si="10"/>
        <v>0</v>
      </c>
    </row>
    <row r="107" spans="1:9" x14ac:dyDescent="0.2">
      <c r="A107" t="str">
        <f>IF(D107=1,_xlfn.XLOOKUP(C107,test_cases[test_'#],test_cases[test_bucket]),"")</f>
        <v/>
      </c>
      <c r="B107" t="str">
        <f>IF(D107=1,_xlfn.XLOOKUP(C107,test_cases[test_'#],test_cases[description]),"")</f>
        <v/>
      </c>
      <c r="C107">
        <v>24</v>
      </c>
      <c r="D107">
        <f>COUNTIFS($C$2:C107,C107)</f>
        <v>10</v>
      </c>
      <c r="E107" s="2">
        <v>46280</v>
      </c>
      <c r="F107" s="2">
        <v>46371</v>
      </c>
      <c r="G107" s="5">
        <f t="shared" si="13"/>
        <v>91</v>
      </c>
      <c r="H107">
        <f t="shared" si="12"/>
        <v>1</v>
      </c>
      <c r="I107">
        <f t="shared" si="10"/>
        <v>0</v>
      </c>
    </row>
    <row r="108" spans="1:9" x14ac:dyDescent="0.2">
      <c r="A108" t="str">
        <f>IF(D108=1,_xlfn.XLOOKUP(C108,test_cases[test_'#],test_cases[test_bucket]),"")</f>
        <v/>
      </c>
      <c r="B108" t="str">
        <f>IF(D108=1,_xlfn.XLOOKUP(C108,test_cases[test_'#],test_cases[description]),"")</f>
        <v/>
      </c>
      <c r="C108">
        <v>24</v>
      </c>
      <c r="D108">
        <f>COUNTIFS($C$2:C108,C108)</f>
        <v>11</v>
      </c>
      <c r="E108" s="2">
        <v>46371</v>
      </c>
      <c r="F108" s="2">
        <v>46461</v>
      </c>
      <c r="G108" s="5">
        <f t="shared" si="13"/>
        <v>90</v>
      </c>
      <c r="H108">
        <f t="shared" si="12"/>
        <v>1</v>
      </c>
      <c r="I108">
        <f t="shared" si="10"/>
        <v>1</v>
      </c>
    </row>
    <row r="109" spans="1:9" x14ac:dyDescent="0.2">
      <c r="A109" t="str">
        <f>IF(D109=1,_xlfn.XLOOKUP(C109,test_cases[test_'#],test_cases[test_bucket]),"")</f>
        <v>stub_type_specified</v>
      </c>
      <c r="B109" t="str">
        <f>IF(D109=1,_xlfn.XLOOKUP(C109,test_cases[test_'#],test_cases[description]),"")</f>
        <v>last_cpn_start_date specified</v>
      </c>
      <c r="C109">
        <v>25</v>
      </c>
      <c r="D109">
        <f>COUNTIFS($C$2:C109,C109)</f>
        <v>1</v>
      </c>
      <c r="E109" s="2">
        <v>45509</v>
      </c>
      <c r="F109" s="2">
        <v>45551</v>
      </c>
      <c r="G109" s="5">
        <f t="shared" si="13"/>
        <v>42</v>
      </c>
      <c r="H109">
        <f t="shared" si="12"/>
        <v>0</v>
      </c>
      <c r="I109">
        <f t="shared" si="10"/>
        <v>0</v>
      </c>
    </row>
    <row r="110" spans="1:9" x14ac:dyDescent="0.2">
      <c r="A110" t="str">
        <f>IF(D110=1,_xlfn.XLOOKUP(C110,test_cases[test_'#],test_cases[test_bucket]),"")</f>
        <v/>
      </c>
      <c r="B110" t="str">
        <f>IF(D110=1,_xlfn.XLOOKUP(C110,test_cases[test_'#],test_cases[description]),"")</f>
        <v/>
      </c>
      <c r="C110">
        <v>25</v>
      </c>
      <c r="D110">
        <f>COUNTIFS($C$2:C110,C110)</f>
        <v>2</v>
      </c>
      <c r="E110" s="2">
        <v>45551</v>
      </c>
      <c r="F110" s="2">
        <v>45642</v>
      </c>
      <c r="G110" s="5">
        <f t="shared" si="13"/>
        <v>91</v>
      </c>
      <c r="H110">
        <f t="shared" si="12"/>
        <v>0</v>
      </c>
      <c r="I110">
        <f t="shared" si="10"/>
        <v>0</v>
      </c>
    </row>
    <row r="111" spans="1:9" x14ac:dyDescent="0.2">
      <c r="A111" t="str">
        <f>IF(D111=1,_xlfn.XLOOKUP(C111,test_cases[test_'#],test_cases[test_bucket]),"")</f>
        <v/>
      </c>
      <c r="B111" t="str">
        <f>IF(D111=1,_xlfn.XLOOKUP(C111,test_cases[test_'#],test_cases[description]),"")</f>
        <v/>
      </c>
      <c r="C111">
        <v>25</v>
      </c>
      <c r="D111">
        <f>COUNTIFS($C$2:C111,C111)</f>
        <v>3</v>
      </c>
      <c r="E111" s="2">
        <v>45642</v>
      </c>
      <c r="F111" s="2">
        <v>45733</v>
      </c>
      <c r="G111" s="5">
        <f t="shared" si="13"/>
        <v>91</v>
      </c>
      <c r="H111">
        <f t="shared" si="12"/>
        <v>0</v>
      </c>
      <c r="I111">
        <f t="shared" si="10"/>
        <v>0</v>
      </c>
    </row>
    <row r="112" spans="1:9" x14ac:dyDescent="0.2">
      <c r="A112" t="str">
        <f>IF(D112=1,_xlfn.XLOOKUP(C112,test_cases[test_'#],test_cases[test_bucket]),"")</f>
        <v/>
      </c>
      <c r="B112" t="str">
        <f>IF(D112=1,_xlfn.XLOOKUP(C112,test_cases[test_'#],test_cases[description]),"")</f>
        <v/>
      </c>
      <c r="C112">
        <v>25</v>
      </c>
      <c r="D112">
        <f>COUNTIFS($C$2:C112,C112)</f>
        <v>4</v>
      </c>
      <c r="E112" s="2">
        <v>45733</v>
      </c>
      <c r="F112" s="2">
        <v>45824</v>
      </c>
      <c r="G112" s="5">
        <f t="shared" si="13"/>
        <v>91</v>
      </c>
      <c r="H112">
        <f t="shared" si="12"/>
        <v>0</v>
      </c>
      <c r="I112">
        <f t="shared" si="10"/>
        <v>0</v>
      </c>
    </row>
    <row r="113" spans="1:9" x14ac:dyDescent="0.2">
      <c r="A113" t="str">
        <f>IF(D113=1,_xlfn.XLOOKUP(C113,test_cases[test_'#],test_cases[test_bucket]),"")</f>
        <v/>
      </c>
      <c r="B113" t="str">
        <f>IF(D113=1,_xlfn.XLOOKUP(C113,test_cases[test_'#],test_cases[description]),"")</f>
        <v/>
      </c>
      <c r="C113">
        <v>25</v>
      </c>
      <c r="D113">
        <f>COUNTIFS($C$2:C113,C113)</f>
        <v>5</v>
      </c>
      <c r="E113" s="2">
        <v>45824</v>
      </c>
      <c r="F113" s="2">
        <v>45915</v>
      </c>
      <c r="G113" s="5">
        <f t="shared" si="13"/>
        <v>91</v>
      </c>
      <c r="H113">
        <f t="shared" si="12"/>
        <v>0</v>
      </c>
      <c r="I113">
        <f t="shared" si="10"/>
        <v>0</v>
      </c>
    </row>
    <row r="114" spans="1:9" x14ac:dyDescent="0.2">
      <c r="A114" t="str">
        <f>IF(D114=1,_xlfn.XLOOKUP(C114,test_cases[test_'#],test_cases[test_bucket]),"")</f>
        <v/>
      </c>
      <c r="B114" t="str">
        <f>IF(D114=1,_xlfn.XLOOKUP(C114,test_cases[test_'#],test_cases[description]),"")</f>
        <v/>
      </c>
      <c r="C114">
        <v>25</v>
      </c>
      <c r="D114">
        <f>COUNTIFS($C$2:C114,C114)</f>
        <v>6</v>
      </c>
      <c r="E114" s="2">
        <v>45915</v>
      </c>
      <c r="F114" s="2">
        <v>46006</v>
      </c>
      <c r="G114" s="5">
        <f t="shared" ref="G114:G126" si="14">F114-E114</f>
        <v>91</v>
      </c>
      <c r="H114">
        <f t="shared" si="12"/>
        <v>0</v>
      </c>
      <c r="I114">
        <f t="shared" si="10"/>
        <v>0</v>
      </c>
    </row>
    <row r="115" spans="1:9" x14ac:dyDescent="0.2">
      <c r="A115" t="str">
        <f>IF(D115=1,_xlfn.XLOOKUP(C115,test_cases[test_'#],test_cases[test_bucket]),"")</f>
        <v/>
      </c>
      <c r="B115" t="str">
        <f>IF(D115=1,_xlfn.XLOOKUP(C115,test_cases[test_'#],test_cases[description]),"")</f>
        <v/>
      </c>
      <c r="C115">
        <v>25</v>
      </c>
      <c r="D115">
        <f>COUNTIFS($C$2:C115,C115)</f>
        <v>7</v>
      </c>
      <c r="E115" s="2">
        <v>46006</v>
      </c>
      <c r="F115" s="2">
        <v>46097</v>
      </c>
      <c r="G115" s="5">
        <f t="shared" si="14"/>
        <v>91</v>
      </c>
      <c r="H115">
        <f t="shared" si="12"/>
        <v>0</v>
      </c>
      <c r="I115">
        <f t="shared" si="10"/>
        <v>0</v>
      </c>
    </row>
    <row r="116" spans="1:9" x14ac:dyDescent="0.2">
      <c r="A116" t="str">
        <f>IF(D116=1,_xlfn.XLOOKUP(C116,test_cases[test_'#],test_cases[test_bucket]),"")</f>
        <v/>
      </c>
      <c r="B116" t="str">
        <f>IF(D116=1,_xlfn.XLOOKUP(C116,test_cases[test_'#],test_cases[description]),"")</f>
        <v/>
      </c>
      <c r="C116">
        <v>25</v>
      </c>
      <c r="D116">
        <f>COUNTIFS($C$2:C116,C116)</f>
        <v>8</v>
      </c>
      <c r="E116" s="2">
        <v>46097</v>
      </c>
      <c r="F116" s="2">
        <v>46188</v>
      </c>
      <c r="G116" s="5">
        <f t="shared" si="14"/>
        <v>91</v>
      </c>
      <c r="H116">
        <f t="shared" si="12"/>
        <v>0</v>
      </c>
      <c r="I116">
        <f t="shared" si="10"/>
        <v>0</v>
      </c>
    </row>
    <row r="117" spans="1:9" x14ac:dyDescent="0.2">
      <c r="A117" t="str">
        <f>IF(D117=1,_xlfn.XLOOKUP(C117,test_cases[test_'#],test_cases[test_bucket]),"")</f>
        <v/>
      </c>
      <c r="B117" t="str">
        <f>IF(D117=1,_xlfn.XLOOKUP(C117,test_cases[test_'#],test_cases[description]),"")</f>
        <v/>
      </c>
      <c r="C117">
        <v>25</v>
      </c>
      <c r="D117">
        <f>COUNTIFS($C$2:C117,C117)</f>
        <v>9</v>
      </c>
      <c r="E117" s="2">
        <v>46188</v>
      </c>
      <c r="F117" s="2">
        <v>46280</v>
      </c>
      <c r="G117" s="5">
        <f t="shared" si="14"/>
        <v>92</v>
      </c>
      <c r="H117">
        <f t="shared" si="12"/>
        <v>0</v>
      </c>
      <c r="I117">
        <f t="shared" si="10"/>
        <v>0</v>
      </c>
    </row>
    <row r="118" spans="1:9" x14ac:dyDescent="0.2">
      <c r="A118" t="str">
        <f>IF(D118=1,_xlfn.XLOOKUP(C118,test_cases[test_'#],test_cases[test_bucket]),"")</f>
        <v/>
      </c>
      <c r="B118" t="str">
        <f>IF(D118=1,_xlfn.XLOOKUP(C118,test_cases[test_'#],test_cases[description]),"")</f>
        <v/>
      </c>
      <c r="C118">
        <v>25</v>
      </c>
      <c r="D118">
        <f>COUNTIFS($C$2:C118,C118)</f>
        <v>10</v>
      </c>
      <c r="E118" s="2">
        <v>46280</v>
      </c>
      <c r="F118" s="2">
        <v>46371</v>
      </c>
      <c r="G118" s="5">
        <f t="shared" si="14"/>
        <v>91</v>
      </c>
      <c r="H118">
        <f t="shared" si="12"/>
        <v>0</v>
      </c>
      <c r="I118">
        <f t="shared" si="10"/>
        <v>0</v>
      </c>
    </row>
    <row r="119" spans="1:9" x14ac:dyDescent="0.2">
      <c r="A119" t="str">
        <f>IF(D119=1,_xlfn.XLOOKUP(C119,test_cases[test_'#],test_cases[test_bucket]),"")</f>
        <v/>
      </c>
      <c r="B119" t="str">
        <f>IF(D119=1,_xlfn.XLOOKUP(C119,test_cases[test_'#],test_cases[description]),"")</f>
        <v/>
      </c>
      <c r="C119">
        <v>25</v>
      </c>
      <c r="D119">
        <f>COUNTIFS($C$2:C119,C119)</f>
        <v>11</v>
      </c>
      <c r="E119" s="2">
        <v>46371</v>
      </c>
      <c r="F119" s="2">
        <v>46461</v>
      </c>
      <c r="G119" s="5">
        <f t="shared" si="14"/>
        <v>90</v>
      </c>
      <c r="H119">
        <f t="shared" si="12"/>
        <v>0</v>
      </c>
      <c r="I119">
        <f t="shared" si="10"/>
        <v>1</v>
      </c>
    </row>
    <row r="120" spans="1:9" x14ac:dyDescent="0.2">
      <c r="A120" t="str">
        <f>IF(D120=1,_xlfn.XLOOKUP(C120,test_cases[test_'#],test_cases[test_bucket]),"")</f>
        <v>stub_type_specified</v>
      </c>
      <c r="B120" t="str">
        <f>IF(D120=1,_xlfn.XLOOKUP(C120,test_cases[test_'#],test_cases[description]),"")</f>
        <v>last_cpn_start_date specified</v>
      </c>
      <c r="C120">
        <v>26</v>
      </c>
      <c r="D120">
        <f>COUNTIFS($C$2:C120,C120)</f>
        <v>1</v>
      </c>
      <c r="E120" s="2">
        <v>45509</v>
      </c>
      <c r="F120" s="2">
        <v>45551</v>
      </c>
      <c r="G120" s="5">
        <f t="shared" si="14"/>
        <v>42</v>
      </c>
      <c r="H120">
        <f t="shared" si="12"/>
        <v>1</v>
      </c>
      <c r="I120">
        <f t="shared" si="10"/>
        <v>0</v>
      </c>
    </row>
    <row r="121" spans="1:9" x14ac:dyDescent="0.2">
      <c r="A121" t="str">
        <f>IF(D121=1,_xlfn.XLOOKUP(C121,test_cases[test_'#],test_cases[test_bucket]),"")</f>
        <v/>
      </c>
      <c r="B121" t="str">
        <f>IF(D121=1,_xlfn.XLOOKUP(C121,test_cases[test_'#],test_cases[description]),"")</f>
        <v/>
      </c>
      <c r="C121">
        <v>26</v>
      </c>
      <c r="D121">
        <f>COUNTIFS($C$2:C121,C121)</f>
        <v>2</v>
      </c>
      <c r="E121" s="2">
        <v>45551</v>
      </c>
      <c r="F121" s="2">
        <v>45642</v>
      </c>
      <c r="G121" s="5">
        <f t="shared" si="14"/>
        <v>91</v>
      </c>
      <c r="H121">
        <f t="shared" si="12"/>
        <v>1</v>
      </c>
      <c r="I121">
        <f t="shared" si="10"/>
        <v>0</v>
      </c>
    </row>
    <row r="122" spans="1:9" x14ac:dyDescent="0.2">
      <c r="A122" t="str">
        <f>IF(D122=1,_xlfn.XLOOKUP(C122,test_cases[test_'#],test_cases[test_bucket]),"")</f>
        <v/>
      </c>
      <c r="B122" t="str">
        <f>IF(D122=1,_xlfn.XLOOKUP(C122,test_cases[test_'#],test_cases[description]),"")</f>
        <v/>
      </c>
      <c r="C122">
        <v>26</v>
      </c>
      <c r="D122">
        <f>COUNTIFS($C$2:C122,C122)</f>
        <v>3</v>
      </c>
      <c r="E122" s="2">
        <v>45642</v>
      </c>
      <c r="F122" s="2">
        <v>45733</v>
      </c>
      <c r="G122" s="5">
        <f t="shared" si="14"/>
        <v>91</v>
      </c>
      <c r="H122">
        <f t="shared" si="12"/>
        <v>1</v>
      </c>
      <c r="I122">
        <f t="shared" si="10"/>
        <v>0</v>
      </c>
    </row>
    <row r="123" spans="1:9" x14ac:dyDescent="0.2">
      <c r="A123" t="str">
        <f>IF(D123=1,_xlfn.XLOOKUP(C123,test_cases[test_'#],test_cases[test_bucket]),"")</f>
        <v/>
      </c>
      <c r="B123" t="str">
        <f>IF(D123=1,_xlfn.XLOOKUP(C123,test_cases[test_'#],test_cases[description]),"")</f>
        <v/>
      </c>
      <c r="C123">
        <v>26</v>
      </c>
      <c r="D123">
        <f>COUNTIFS($C$2:C123,C123)</f>
        <v>4</v>
      </c>
      <c r="E123" s="2">
        <v>45733</v>
      </c>
      <c r="F123" s="2">
        <v>45824</v>
      </c>
      <c r="G123" s="5">
        <f t="shared" si="14"/>
        <v>91</v>
      </c>
      <c r="H123">
        <f t="shared" si="12"/>
        <v>1</v>
      </c>
      <c r="I123">
        <f t="shared" si="10"/>
        <v>0</v>
      </c>
    </row>
    <row r="124" spans="1:9" x14ac:dyDescent="0.2">
      <c r="A124" t="str">
        <f>IF(D124=1,_xlfn.XLOOKUP(C124,test_cases[test_'#],test_cases[test_bucket]),"")</f>
        <v/>
      </c>
      <c r="B124" t="str">
        <f>IF(D124=1,_xlfn.XLOOKUP(C124,test_cases[test_'#],test_cases[description]),"")</f>
        <v/>
      </c>
      <c r="C124">
        <v>26</v>
      </c>
      <c r="D124">
        <f>COUNTIFS($C$2:C124,C124)</f>
        <v>5</v>
      </c>
      <c r="E124" s="2">
        <v>45824</v>
      </c>
      <c r="F124" s="2">
        <v>45915</v>
      </c>
      <c r="G124" s="5">
        <f t="shared" si="14"/>
        <v>91</v>
      </c>
      <c r="H124">
        <f t="shared" si="12"/>
        <v>1</v>
      </c>
      <c r="I124">
        <f t="shared" si="10"/>
        <v>0</v>
      </c>
    </row>
    <row r="125" spans="1:9" x14ac:dyDescent="0.2">
      <c r="A125" t="str">
        <f>IF(D125=1,_xlfn.XLOOKUP(C125,test_cases[test_'#],test_cases[test_bucket]),"")</f>
        <v/>
      </c>
      <c r="B125" t="str">
        <f>IF(D125=1,_xlfn.XLOOKUP(C125,test_cases[test_'#],test_cases[description]),"")</f>
        <v/>
      </c>
      <c r="C125">
        <v>26</v>
      </c>
      <c r="D125">
        <f>COUNTIFS($C$2:C125,C125)</f>
        <v>6</v>
      </c>
      <c r="E125" s="2">
        <v>45915</v>
      </c>
      <c r="F125" s="2">
        <v>46006</v>
      </c>
      <c r="G125" s="5">
        <f t="shared" si="14"/>
        <v>91</v>
      </c>
      <c r="H125">
        <f t="shared" si="12"/>
        <v>1</v>
      </c>
      <c r="I125">
        <f t="shared" si="10"/>
        <v>0</v>
      </c>
    </row>
    <row r="126" spans="1:9" x14ac:dyDescent="0.2">
      <c r="A126" t="str">
        <f>IF(D126=1,_xlfn.XLOOKUP(C126,test_cases[test_'#],test_cases[test_bucket]),"")</f>
        <v/>
      </c>
      <c r="B126" t="str">
        <f>IF(D126=1,_xlfn.XLOOKUP(C126,test_cases[test_'#],test_cases[description]),"")</f>
        <v/>
      </c>
      <c r="C126">
        <v>26</v>
      </c>
      <c r="D126">
        <f>COUNTIFS($C$2:C126,C126)</f>
        <v>7</v>
      </c>
      <c r="E126" s="2">
        <v>46006</v>
      </c>
      <c r="F126" s="2">
        <v>46097</v>
      </c>
      <c r="G126" s="5">
        <f t="shared" si="14"/>
        <v>91</v>
      </c>
      <c r="H126">
        <f t="shared" si="12"/>
        <v>1</v>
      </c>
      <c r="I126">
        <f t="shared" si="10"/>
        <v>1</v>
      </c>
    </row>
    <row r="127" spans="1:9" x14ac:dyDescent="0.2">
      <c r="A127" t="str">
        <f>IF(D127=1,_xlfn.XLOOKUP(C127,test_cases[test_'#],test_cases[test_bucket]),"")</f>
        <v>stub_type_specified</v>
      </c>
      <c r="B127" t="str">
        <f>IF(D127=1,_xlfn.XLOOKUP(C127,test_cases[test_'#],test_cases[description]),"")</f>
        <v>3 periods with first short stub</v>
      </c>
      <c r="C127">
        <v>27</v>
      </c>
      <c r="D127">
        <f>COUNTIFS($C$2:C127,C127)</f>
        <v>1</v>
      </c>
      <c r="E127" s="2">
        <v>45509</v>
      </c>
      <c r="F127" s="2">
        <v>45552</v>
      </c>
      <c r="G127" s="5">
        <f t="shared" ref="G127:G129" si="15">F127-E127</f>
        <v>43</v>
      </c>
      <c r="H127">
        <f t="shared" si="12"/>
        <v>0</v>
      </c>
      <c r="I127">
        <f t="shared" si="10"/>
        <v>0</v>
      </c>
    </row>
    <row r="128" spans="1:9" x14ac:dyDescent="0.2">
      <c r="A128" t="str">
        <f>IF(D128=1,_xlfn.XLOOKUP(C128,test_cases[test_'#],test_cases[test_bucket]),"")</f>
        <v/>
      </c>
      <c r="B128" t="str">
        <f>IF(D128=1,_xlfn.XLOOKUP(C128,test_cases[test_'#],test_cases[description]),"")</f>
        <v/>
      </c>
      <c r="C128">
        <v>27</v>
      </c>
      <c r="D128">
        <f>COUNTIFS($C$2:C128,C128)</f>
        <v>2</v>
      </c>
      <c r="E128" s="2">
        <v>45552</v>
      </c>
      <c r="F128" s="2">
        <v>45643</v>
      </c>
      <c r="G128" s="5">
        <f t="shared" si="15"/>
        <v>91</v>
      </c>
      <c r="H128">
        <f t="shared" si="12"/>
        <v>0</v>
      </c>
      <c r="I128">
        <f t="shared" si="10"/>
        <v>0</v>
      </c>
    </row>
    <row r="129" spans="1:9" x14ac:dyDescent="0.2">
      <c r="A129" t="str">
        <f>IF(D129=1,_xlfn.XLOOKUP(C129,test_cases[test_'#],test_cases[test_bucket]),"")</f>
        <v/>
      </c>
      <c r="B129" t="str">
        <f>IF(D129=1,_xlfn.XLOOKUP(C129,test_cases[test_'#],test_cases[description]),"")</f>
        <v/>
      </c>
      <c r="C129">
        <v>27</v>
      </c>
      <c r="D129">
        <f>COUNTIFS($C$2:C129,C129)</f>
        <v>3</v>
      </c>
      <c r="E129" s="2">
        <v>45643</v>
      </c>
      <c r="F129" s="2">
        <v>45733</v>
      </c>
      <c r="G129" s="5">
        <f t="shared" si="15"/>
        <v>90</v>
      </c>
      <c r="H129">
        <f t="shared" si="12"/>
        <v>0</v>
      </c>
      <c r="I129">
        <f t="shared" si="10"/>
        <v>1</v>
      </c>
    </row>
    <row r="130" spans="1:9" x14ac:dyDescent="0.2">
      <c r="A130" t="str">
        <f>IF(D130=1,_xlfn.XLOOKUP(C130,test_cases[test_'#],test_cases[test_bucket]),"")</f>
        <v>stub_type_specified</v>
      </c>
      <c r="B130" t="str">
        <f>IF(D130=1,_xlfn.XLOOKUP(C130,test_cases[test_'#],test_cases[description]),"")</f>
        <v>2 periods with first long stub</v>
      </c>
      <c r="C130">
        <v>28</v>
      </c>
      <c r="D130">
        <f>COUNTIFS($C$2:C130,C130)</f>
        <v>1</v>
      </c>
      <c r="E130" s="2">
        <v>45509</v>
      </c>
      <c r="F130" s="2">
        <v>45643</v>
      </c>
      <c r="G130" s="5">
        <f>F130-E130</f>
        <v>134</v>
      </c>
      <c r="H130">
        <f t="shared" ref="H130:H136" si="16">MOD(IF(ROW()=2,0,IF(C130=C129,H129, H129+1)), 2)</f>
        <v>1</v>
      </c>
      <c r="I130">
        <f t="shared" si="10"/>
        <v>0</v>
      </c>
    </row>
    <row r="131" spans="1:9" x14ac:dyDescent="0.2">
      <c r="A131" t="str">
        <f>IF(D131=1,_xlfn.XLOOKUP(C131,test_cases[test_'#],test_cases[test_bucket]),"")</f>
        <v/>
      </c>
      <c r="B131" t="str">
        <f>IF(D131=1,_xlfn.XLOOKUP(C131,test_cases[test_'#],test_cases[description]),"")</f>
        <v/>
      </c>
      <c r="C131">
        <v>28</v>
      </c>
      <c r="D131">
        <f>COUNTIFS($C$2:C131,C131)</f>
        <v>2</v>
      </c>
      <c r="E131" s="2">
        <v>45643</v>
      </c>
      <c r="F131" s="2">
        <v>45733</v>
      </c>
      <c r="G131" s="5">
        <f>F131-E131</f>
        <v>90</v>
      </c>
      <c r="H131">
        <f t="shared" si="16"/>
        <v>1</v>
      </c>
      <c r="I131">
        <f t="shared" si="10"/>
        <v>1</v>
      </c>
    </row>
    <row r="132" spans="1:9" x14ac:dyDescent="0.2">
      <c r="A132" t="str">
        <f>IF(D132=1,_xlfn.XLOOKUP(C132,test_cases[test_'#],test_cases[test_bucket]),"")</f>
        <v>stub_type_specified</v>
      </c>
      <c r="B132" t="str">
        <f>IF(D132=1,_xlfn.XLOOKUP(C132,test_cases[test_'#],test_cases[description]),"")</f>
        <v>3 periods with last short stub</v>
      </c>
      <c r="C132">
        <v>29</v>
      </c>
      <c r="D132">
        <f>COUNTIFS($C$2:C132,C132)</f>
        <v>1</v>
      </c>
      <c r="E132" s="2">
        <v>45509</v>
      </c>
      <c r="F132" s="2">
        <v>45601</v>
      </c>
      <c r="G132" s="5">
        <f t="shared" ref="G132:G134" si="17">F132-E132</f>
        <v>92</v>
      </c>
      <c r="H132">
        <f t="shared" si="16"/>
        <v>0</v>
      </c>
      <c r="I132">
        <f t="shared" ref="I132:I136" si="18">IF(H132=H133,0, 1)</f>
        <v>0</v>
      </c>
    </row>
    <row r="133" spans="1:9" x14ac:dyDescent="0.2">
      <c r="A133" t="str">
        <f>IF(D133=1,_xlfn.XLOOKUP(C133,test_cases[test_'#],test_cases[test_bucket]),"")</f>
        <v/>
      </c>
      <c r="B133" t="str">
        <f>IF(D133=1,_xlfn.XLOOKUP(C133,test_cases[test_'#],test_cases[description]),"")</f>
        <v/>
      </c>
      <c r="C133">
        <v>29</v>
      </c>
      <c r="D133">
        <f>COUNTIFS($C$2:C133,C133)</f>
        <v>2</v>
      </c>
      <c r="E133" s="2">
        <v>45601</v>
      </c>
      <c r="F133" s="2">
        <v>45693</v>
      </c>
      <c r="G133" s="5">
        <f t="shared" si="17"/>
        <v>92</v>
      </c>
      <c r="H133">
        <f t="shared" si="16"/>
        <v>0</v>
      </c>
      <c r="I133">
        <f t="shared" si="18"/>
        <v>0</v>
      </c>
    </row>
    <row r="134" spans="1:9" x14ac:dyDescent="0.2">
      <c r="A134" t="str">
        <f>IF(D134=1,_xlfn.XLOOKUP(C134,test_cases[test_'#],test_cases[test_bucket]),"")</f>
        <v/>
      </c>
      <c r="B134" t="str">
        <f>IF(D134=1,_xlfn.XLOOKUP(C134,test_cases[test_'#],test_cases[description]),"")</f>
        <v/>
      </c>
      <c r="C134">
        <v>29</v>
      </c>
      <c r="D134">
        <f>COUNTIFS($C$2:C134,C134)</f>
        <v>3</v>
      </c>
      <c r="E134" s="2">
        <v>45693</v>
      </c>
      <c r="F134" s="2">
        <v>45733</v>
      </c>
      <c r="G134" s="5">
        <f t="shared" si="17"/>
        <v>40</v>
      </c>
      <c r="H134">
        <f t="shared" si="16"/>
        <v>0</v>
      </c>
      <c r="I134">
        <f t="shared" si="18"/>
        <v>1</v>
      </c>
    </row>
    <row r="135" spans="1:9" x14ac:dyDescent="0.2">
      <c r="A135" t="str">
        <f>IF(D135=1,_xlfn.XLOOKUP(C135,test_cases[test_'#],test_cases[test_bucket]),"")</f>
        <v>stub_type_specified</v>
      </c>
      <c r="B135" t="str">
        <f>IF(D135=1,_xlfn.XLOOKUP(C135,test_cases[test_'#],test_cases[description]),"")</f>
        <v>2 periods with last long stub</v>
      </c>
      <c r="C135">
        <v>30</v>
      </c>
      <c r="D135">
        <f>COUNTIFS($C$2:C135,C135)</f>
        <v>1</v>
      </c>
      <c r="E135" s="2">
        <v>45509</v>
      </c>
      <c r="F135" s="2">
        <v>45601</v>
      </c>
      <c r="G135" s="5">
        <f>F135-E135</f>
        <v>92</v>
      </c>
      <c r="H135">
        <f t="shared" si="16"/>
        <v>1</v>
      </c>
      <c r="I135">
        <f t="shared" si="18"/>
        <v>0</v>
      </c>
    </row>
    <row r="136" spans="1:9" x14ac:dyDescent="0.2">
      <c r="A136" t="str">
        <f>IF(D136=1,_xlfn.XLOOKUP(C136,test_cases[test_'#],test_cases[test_bucket]),"")</f>
        <v/>
      </c>
      <c r="B136" t="str">
        <f>IF(D136=1,_xlfn.XLOOKUP(C136,test_cases[test_'#],test_cases[description]),"")</f>
        <v/>
      </c>
      <c r="C136">
        <v>30</v>
      </c>
      <c r="D136">
        <f>COUNTIFS($C$2:C136,C136)</f>
        <v>2</v>
      </c>
      <c r="E136" s="2">
        <v>45601</v>
      </c>
      <c r="F136" s="2">
        <v>45733</v>
      </c>
      <c r="G136" s="5">
        <f>F136-E136</f>
        <v>132</v>
      </c>
      <c r="H136">
        <f t="shared" si="16"/>
        <v>1</v>
      </c>
      <c r="I136">
        <f t="shared" si="18"/>
        <v>1</v>
      </c>
    </row>
  </sheetData>
  <autoFilter ref="A1:F60" xr:uid="{86508C6C-8BCB-4115-82DC-C2C69D33B882}"/>
  <conditionalFormatting sqref="A2:I136">
    <cfRule type="expression" dxfId="2" priority="1">
      <formula>$I2=1</formula>
    </cfRule>
    <cfRule type="expression" dxfId="1" priority="2">
      <formula>$H2=0</formula>
    </cfRule>
    <cfRule type="expression" dxfId="0" priority="3">
      <formula>$H2=1</formula>
    </cfRule>
  </conditionalFormatting>
  <pageMargins left="0.7" right="0.7" top="0.75" bottom="0.75" header="0.3" footer="0.3"/>
  <ignoredErrors>
    <ignoredError sqref="F2:F20 F21:F53" calculatedColumn="1"/>
    <ignoredError sqref="D3 D31:E53 D4:D20 D55 D54 D56:D86 D87:D118 D119:D126 D127:D129 D21:D30 D130:D13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61150-9076-41EF-AD43-59A0EF1CB839}">
  <dimension ref="B2:B6"/>
  <sheetViews>
    <sheetView workbookViewId="0">
      <selection activeCell="B6" sqref="B6"/>
    </sheetView>
  </sheetViews>
  <sheetFormatPr defaultRowHeight="12" x14ac:dyDescent="0.2"/>
  <cols>
    <col min="2" max="2" width="81.7109375" bestFit="1" customWidth="1"/>
  </cols>
  <sheetData>
    <row r="2" spans="2:2" x14ac:dyDescent="0.2">
      <c r="B2" t="s">
        <v>7</v>
      </c>
    </row>
    <row r="3" spans="2:2" x14ac:dyDescent="0.2">
      <c r="B3" t="s">
        <v>4</v>
      </c>
    </row>
    <row r="4" spans="2:2" x14ac:dyDescent="0.2">
      <c r="B4" t="s">
        <v>5</v>
      </c>
    </row>
    <row r="5" spans="2:2" x14ac:dyDescent="0.2">
      <c r="B5" s="1" t="s">
        <v>8</v>
      </c>
    </row>
    <row r="6" spans="2:2" x14ac:dyDescent="0.2">
      <c r="B6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test_cases</vt:lpstr>
      <vt:lpstr>correct_test_results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Shasa Foster</dc:creator>
  <cp:lastModifiedBy>Shasa Foster</cp:lastModifiedBy>
  <dcterms:created xsi:type="dcterms:W3CDTF">2024-09-25T00:42:23Z</dcterms:created>
  <dcterms:modified xsi:type="dcterms:W3CDTF">2024-11-11T09:32:39Z</dcterms:modified>
</cp:coreProperties>
</file>