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shank\OneDrive\Desktop\"/>
    </mc:Choice>
  </mc:AlternateContent>
  <xr:revisionPtr revIDLastSave="0" documentId="13_ncr:1_{6E49C3C7-AC39-46A9-94F2-71BB63B4A8A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ummary" sheetId="3" r:id="rId1"/>
    <sheet name="Transactions" sheetId="4" r:id="rId2"/>
  </sheets>
  <definedNames>
    <definedName name="StartingBala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E14" i="3"/>
  <c r="C24" i="3"/>
  <c r="C25" i="3"/>
  <c r="D25" i="3" s="1"/>
  <c r="C26" i="3"/>
  <c r="D26" i="3" s="1"/>
  <c r="C27" i="3"/>
  <c r="D27" i="3" s="1"/>
  <c r="G23" i="3"/>
  <c r="G17" i="3" s="1"/>
  <c r="I26" i="3"/>
  <c r="B23" i="3"/>
  <c r="B17" i="3" s="1"/>
  <c r="H25" i="3"/>
  <c r="I25" i="3" s="1"/>
  <c r="H24" i="3"/>
  <c r="I24" i="3" s="1"/>
  <c r="C23" i="3" l="1"/>
  <c r="D24" i="3"/>
  <c r="D23" i="3" s="1"/>
  <c r="H23" i="3"/>
  <c r="G18" i="3" s="1"/>
  <c r="I23" i="3"/>
  <c r="B18" i="3"/>
  <c r="I2" i="3" l="1"/>
  <c r="I6" i="3"/>
</calcChain>
</file>

<file path=xl/sharedStrings.xml><?xml version="1.0" encoding="utf-8"?>
<sst xmlns="http://schemas.openxmlformats.org/spreadsheetml/2006/main" count="53" uniqueCount="32">
  <si>
    <t>Expenses</t>
  </si>
  <si>
    <t>Income</t>
  </si>
  <si>
    <t>Planned</t>
  </si>
  <si>
    <t>Actual</t>
  </si>
  <si>
    <t>Totals</t>
  </si>
  <si>
    <t>Food</t>
  </si>
  <si>
    <t>Savings</t>
  </si>
  <si>
    <t>Interest</t>
  </si>
  <si>
    <t>Personal</t>
  </si>
  <si>
    <t>Amount</t>
  </si>
  <si>
    <t>Description</t>
  </si>
  <si>
    <t>Category</t>
  </si>
  <si>
    <t xml:space="preserve"> Date</t>
  </si>
  <si>
    <t>Salary</t>
  </si>
  <si>
    <t>Job</t>
  </si>
  <si>
    <t xml:space="preserve">Starting Balance </t>
  </si>
  <si>
    <t xml:space="preserve">Actual </t>
  </si>
  <si>
    <t>Difference</t>
  </si>
  <si>
    <t>Fees</t>
  </si>
  <si>
    <t>Education</t>
  </si>
  <si>
    <t>EMI</t>
  </si>
  <si>
    <t>Homeloan</t>
  </si>
  <si>
    <t>Grocery</t>
  </si>
  <si>
    <t>House</t>
  </si>
  <si>
    <t>``</t>
  </si>
  <si>
    <t xml:space="preserve">Rent </t>
  </si>
  <si>
    <t xml:space="preserve">Planned    </t>
  </si>
  <si>
    <t>Starting Balance</t>
  </si>
  <si>
    <r>
      <t xml:space="preserve"> </t>
    </r>
    <r>
      <rPr>
        <b/>
        <sz val="36"/>
        <color theme="5"/>
        <rFont val="Arial"/>
        <family val="2"/>
      </rPr>
      <t xml:space="preserve"> Monthly Budget</t>
    </r>
  </si>
  <si>
    <t xml:space="preserve">    End Balance </t>
  </si>
  <si>
    <r>
      <t xml:space="preserve">    </t>
    </r>
    <r>
      <rPr>
        <sz val="24"/>
        <color theme="3"/>
        <rFont val="Calibri Light"/>
        <family val="2"/>
        <scheme val="major"/>
      </rPr>
      <t>Increase in savings</t>
    </r>
    <r>
      <rPr>
        <sz val="24"/>
        <color theme="3"/>
        <rFont val="Arial"/>
        <family val="2"/>
      </rPr>
      <t xml:space="preserve"> </t>
    </r>
  </si>
  <si>
    <r>
      <t xml:space="preserve">      </t>
    </r>
    <r>
      <rPr>
        <sz val="20"/>
        <color theme="3"/>
        <rFont val="Calibri Light"/>
        <family val="2"/>
        <scheme val="major"/>
      </rPr>
      <t>Savings this month</t>
    </r>
    <r>
      <rPr>
        <sz val="24"/>
        <color theme="3"/>
        <rFont val="Calibri Light"/>
        <family val="2"/>
        <scheme val="maj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</si>
</sst>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"/>
    <numFmt numFmtId="170" formatCode="&quot;₹&quot;\ #,##0.00"/>
  </numFmts>
  <fonts count="20" x14ac:knownFonts="1">
    <font>
      <sz val="10"/>
      <color rgb="FF000000"/>
      <name val="Arial"/>
    </font>
    <font>
      <b/>
      <sz val="10"/>
      <name val="Lato"/>
    </font>
    <font>
      <b/>
      <sz val="18"/>
      <color rgb="FFF46524"/>
      <name val="Lato"/>
    </font>
    <font>
      <sz val="10"/>
      <color rgb="FF000000"/>
      <name val="Arial"/>
      <family val="2"/>
    </font>
    <font>
      <sz val="20"/>
      <color rgb="FF000000"/>
      <name val="Arial"/>
      <family val="2"/>
    </font>
    <font>
      <b/>
      <sz val="22"/>
      <color theme="5"/>
      <name val="Arial"/>
      <family val="2"/>
    </font>
    <font>
      <sz val="10"/>
      <color theme="0" tint="-0.14999847407452621"/>
      <name val="Arial"/>
      <family val="2"/>
    </font>
    <font>
      <sz val="10"/>
      <color theme="1" tint="0.499984740745262"/>
      <name val="Arial"/>
      <family val="2"/>
    </font>
    <font>
      <b/>
      <sz val="14"/>
      <color theme="1" tint="0.499984740745262"/>
      <name val="Arial"/>
      <family val="2"/>
    </font>
    <font>
      <sz val="22"/>
      <color theme="3"/>
      <name val="Calibri Light"/>
      <family val="2"/>
      <scheme val="major"/>
    </font>
    <font>
      <sz val="24"/>
      <color theme="3"/>
      <name val="Arial"/>
      <family val="2"/>
    </font>
    <font>
      <sz val="24"/>
      <color theme="3"/>
      <name val="Calibri Light"/>
      <family val="2"/>
      <scheme val="major"/>
    </font>
    <font>
      <sz val="20"/>
      <color theme="3"/>
      <name val="Calibri Light"/>
      <family val="2"/>
      <scheme val="major"/>
    </font>
    <font>
      <b/>
      <sz val="20"/>
      <color theme="5"/>
      <name val="Arial"/>
      <family val="2"/>
    </font>
    <font>
      <b/>
      <sz val="36"/>
      <color theme="5"/>
      <name val="Arial"/>
      <family val="2"/>
    </font>
    <font>
      <b/>
      <sz val="22"/>
      <color rgb="FFF46524"/>
      <name val="Raleway"/>
    </font>
    <font>
      <b/>
      <sz val="20"/>
      <color theme="1" tint="0.499984740745262"/>
      <name val="Arial"/>
      <family val="2"/>
    </font>
    <font>
      <sz val="16"/>
      <color rgb="FF000000"/>
      <name val="Arial"/>
      <family val="2"/>
    </font>
    <font>
      <sz val="10"/>
      <color theme="0" tint="-0.34998626667073579"/>
      <name val="Arial"/>
      <family val="2"/>
    </font>
    <font>
      <sz val="14"/>
      <color theme="1" tint="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dotted">
        <color theme="1" tint="0.499984740745262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164" fontId="1" fillId="0" borderId="0" xfId="0" applyNumberFormat="1" applyFont="1" applyAlignment="1">
      <alignment vertical="top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70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/>
    <xf numFmtId="170" fontId="0" fillId="0" borderId="0" xfId="0" applyNumberFormat="1"/>
    <xf numFmtId="170" fontId="0" fillId="0" borderId="0" xfId="0" applyNumberFormat="1" applyAlignment="1">
      <alignment horizontal="center" vertical="center"/>
    </xf>
    <xf numFmtId="170" fontId="6" fillId="0" borderId="1" xfId="0" applyNumberFormat="1" applyFont="1" applyBorder="1" applyAlignment="1">
      <alignment horizontal="center" vertical="center"/>
    </xf>
    <xf numFmtId="170" fontId="6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70" fontId="0" fillId="0" borderId="1" xfId="0" applyNumberFormat="1" applyBorder="1"/>
    <xf numFmtId="170" fontId="3" fillId="0" borderId="0" xfId="0" applyNumberFormat="1" applyFont="1"/>
    <xf numFmtId="170" fontId="1" fillId="0" borderId="0" xfId="0" applyNumberFormat="1" applyFont="1" applyAlignment="1">
      <alignment vertical="top"/>
    </xf>
    <xf numFmtId="170" fontId="1" fillId="0" borderId="0" xfId="0" applyNumberFormat="1" applyFont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0" fontId="0" fillId="0" borderId="0" xfId="0" quotePrefix="1" applyNumberForma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170" fontId="7" fillId="0" borderId="0" xfId="0" applyNumberFormat="1" applyFont="1"/>
    <xf numFmtId="170" fontId="0" fillId="3" borderId="0" xfId="0" applyNumberFormat="1" applyFill="1" applyAlignment="1">
      <alignment horizontal="center" vertical="center"/>
    </xf>
    <xf numFmtId="0" fontId="0" fillId="3" borderId="0" xfId="0" applyFill="1"/>
    <xf numFmtId="10" fontId="9" fillId="3" borderId="0" xfId="0" applyNumberFormat="1" applyFont="1" applyFill="1" applyAlignment="1">
      <alignment horizontal="center"/>
    </xf>
    <xf numFmtId="0" fontId="10" fillId="3" borderId="0" xfId="0" applyFont="1" applyFill="1"/>
    <xf numFmtId="0" fontId="11" fillId="3" borderId="0" xfId="0" applyFont="1" applyFill="1"/>
    <xf numFmtId="170" fontId="9" fillId="3" borderId="0" xfId="0" applyNumberFormat="1" applyFont="1" applyFill="1" applyAlignment="1">
      <alignment horizontal="center"/>
    </xf>
    <xf numFmtId="164" fontId="15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170" fontId="17" fillId="0" borderId="0" xfId="0" applyNumberFormat="1" applyFont="1" applyAlignment="1">
      <alignment horizontal="center" vertical="top"/>
    </xf>
    <xf numFmtId="170" fontId="18" fillId="0" borderId="2" xfId="0" applyNumberFormat="1" applyFont="1" applyBorder="1"/>
    <xf numFmtId="170" fontId="0" fillId="0" borderId="2" xfId="0" applyNumberFormat="1" applyBorder="1"/>
    <xf numFmtId="0" fontId="0" fillId="0" borderId="2" xfId="0" applyBorder="1"/>
    <xf numFmtId="170" fontId="16" fillId="0" borderId="2" xfId="0" applyNumberFormat="1" applyFont="1" applyBorder="1" applyAlignment="1">
      <alignment horizontal="left" vertical="top"/>
    </xf>
    <xf numFmtId="170" fontId="17" fillId="0" borderId="2" xfId="0" applyNumberFormat="1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170" fontId="0" fillId="0" borderId="1" xfId="0" applyNumberFormat="1" applyBorder="1" applyAlignment="1">
      <alignment horizontal="left" vertical="top"/>
    </xf>
    <xf numFmtId="0" fontId="0" fillId="0" borderId="0" xfId="0" applyAlignment="1">
      <alignment horizontal="left" vertical="top"/>
    </xf>
    <xf numFmtId="170" fontId="3" fillId="0" borderId="0" xfId="0" applyNumberFormat="1" applyFont="1" applyAlignment="1">
      <alignment horizontal="left" vertical="top"/>
    </xf>
    <xf numFmtId="170" fontId="0" fillId="0" borderId="0" xfId="0" applyNumberFormat="1" applyAlignment="1">
      <alignment horizontal="left" vertical="top"/>
    </xf>
    <xf numFmtId="170" fontId="0" fillId="0" borderId="0" xfId="0" quotePrefix="1" applyNumberFormat="1" applyAlignment="1">
      <alignment horizontal="left" vertical="top"/>
    </xf>
    <xf numFmtId="0" fontId="19" fillId="0" borderId="0" xfId="0" applyFont="1"/>
    <xf numFmtId="170" fontId="19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79FA-F321-497D-BD6A-8DF5C77B03F9}">
  <dimension ref="A1:M39"/>
  <sheetViews>
    <sheetView showGridLines="0" tabSelected="1" zoomScale="50" zoomScaleNormal="92" workbookViewId="0">
      <selection activeCell="I29" sqref="I29"/>
    </sheetView>
  </sheetViews>
  <sheetFormatPr defaultRowHeight="12.75" x14ac:dyDescent="0.35"/>
  <cols>
    <col min="1" max="1" width="21.06640625" customWidth="1"/>
    <col min="2" max="2" width="16.59765625" customWidth="1"/>
    <col min="3" max="3" width="15" style="20" customWidth="1"/>
    <col min="4" max="4" width="31" style="20" customWidth="1"/>
    <col min="5" max="5" width="30.265625" customWidth="1"/>
    <col min="6" max="6" width="11.06640625" customWidth="1"/>
    <col min="7" max="7" width="17.53125" customWidth="1"/>
    <col min="8" max="8" width="20.1328125" customWidth="1"/>
    <col min="9" max="9" width="38.265625" bestFit="1" customWidth="1"/>
    <col min="10" max="10" width="2.86328125" style="21" customWidth="1"/>
    <col min="11" max="11" width="12.796875" style="21" customWidth="1"/>
    <col min="12" max="12" width="9.06640625" style="20"/>
  </cols>
  <sheetData>
    <row r="1" spans="1:12" ht="87" customHeight="1" x14ac:dyDescent="1.2">
      <c r="A1" s="19" t="s">
        <v>28</v>
      </c>
      <c r="K1" s="20"/>
      <c r="L1"/>
    </row>
    <row r="2" spans="1:12" ht="28.5" x14ac:dyDescent="0.85">
      <c r="I2" s="45">
        <f>(E14-D14)/D14</f>
        <v>2</v>
      </c>
      <c r="J2" s="43"/>
    </row>
    <row r="3" spans="1:12" ht="30.75" x14ac:dyDescent="0.9">
      <c r="I3" s="46" t="s">
        <v>30</v>
      </c>
      <c r="J3" s="43"/>
    </row>
    <row r="4" spans="1:12" ht="17.25" x14ac:dyDescent="0.45">
      <c r="A4" s="63" t="s">
        <v>15</v>
      </c>
      <c r="B4" s="64">
        <v>40000</v>
      </c>
      <c r="I4" s="44"/>
      <c r="J4" s="43"/>
    </row>
    <row r="5" spans="1:12" x14ac:dyDescent="0.35">
      <c r="D5" s="52"/>
      <c r="I5" s="44"/>
      <c r="J5" s="43"/>
    </row>
    <row r="6" spans="1:12" ht="28.5" x14ac:dyDescent="0.85">
      <c r="D6" s="53"/>
      <c r="I6" s="48">
        <f>E14-D14</f>
        <v>80000</v>
      </c>
      <c r="J6" s="43"/>
    </row>
    <row r="7" spans="1:12" x14ac:dyDescent="0.35">
      <c r="D7" s="54"/>
      <c r="I7" s="43"/>
      <c r="J7" s="43"/>
      <c r="K7" s="20"/>
      <c r="L7"/>
    </row>
    <row r="8" spans="1:12" ht="30.75" x14ac:dyDescent="0.9">
      <c r="D8" s="54"/>
      <c r="I8" s="47" t="s">
        <v>31</v>
      </c>
      <c r="J8" s="43"/>
      <c r="K8" s="20"/>
      <c r="L8"/>
    </row>
    <row r="9" spans="1:12" ht="15" customHeight="1" x14ac:dyDescent="0.35">
      <c r="C9" s="34"/>
      <c r="D9" s="53"/>
      <c r="F9" s="2"/>
      <c r="I9" s="44"/>
      <c r="J9" s="43"/>
    </row>
    <row r="10" spans="1:12" x14ac:dyDescent="0.35">
      <c r="D10" s="53"/>
      <c r="I10" s="44"/>
      <c r="J10" s="43"/>
    </row>
    <row r="11" spans="1:12" x14ac:dyDescent="0.35">
      <c r="D11" s="53"/>
      <c r="I11" s="44"/>
      <c r="J11" s="43"/>
    </row>
    <row r="12" spans="1:12" x14ac:dyDescent="0.35">
      <c r="D12" s="53"/>
    </row>
    <row r="13" spans="1:12" ht="25.15" x14ac:dyDescent="0.35">
      <c r="D13" s="55" t="s">
        <v>27</v>
      </c>
      <c r="E13" s="50" t="s">
        <v>29</v>
      </c>
    </row>
    <row r="14" spans="1:12" ht="20.25" x14ac:dyDescent="0.35">
      <c r="D14" s="56">
        <f>B4</f>
        <v>40000</v>
      </c>
      <c r="E14" s="51">
        <f>B4+(G18-B18)</f>
        <v>120000</v>
      </c>
      <c r="H14" s="21"/>
      <c r="I14" s="21"/>
      <c r="J14" s="20"/>
      <c r="K14"/>
      <c r="L14"/>
    </row>
    <row r="16" spans="1:12" ht="20.65" customHeight="1" x14ac:dyDescent="0.5">
      <c r="A16" s="41" t="s">
        <v>0</v>
      </c>
      <c r="F16" s="41" t="s">
        <v>1</v>
      </c>
    </row>
    <row r="17" spans="1:13" x14ac:dyDescent="0.35">
      <c r="A17" s="40" t="s">
        <v>26</v>
      </c>
      <c r="B17" s="42">
        <f>B23</f>
        <v>61000</v>
      </c>
      <c r="C17" s="42"/>
      <c r="D17" s="42"/>
      <c r="E17" s="40"/>
      <c r="F17" s="40" t="s">
        <v>2</v>
      </c>
      <c r="G17" s="42">
        <f>G23</f>
        <v>160000</v>
      </c>
    </row>
    <row r="18" spans="1:13" x14ac:dyDescent="0.35">
      <c r="A18" s="40" t="s">
        <v>3</v>
      </c>
      <c r="B18" s="42">
        <f>C23</f>
        <v>65000</v>
      </c>
      <c r="C18" s="42"/>
      <c r="D18" s="42"/>
      <c r="E18" s="40"/>
      <c r="F18" s="40" t="s">
        <v>3</v>
      </c>
      <c r="G18" s="42">
        <f>H23</f>
        <v>145000</v>
      </c>
    </row>
    <row r="19" spans="1:13" ht="23.25" customHeight="1" x14ac:dyDescent="0.35"/>
    <row r="20" spans="1:13" ht="34.5" x14ac:dyDescent="0.75">
      <c r="A20" s="10" t="s">
        <v>0</v>
      </c>
      <c r="D20" s="12"/>
      <c r="F20" s="49" t="s">
        <v>1</v>
      </c>
      <c r="G20" s="39"/>
      <c r="H20" s="36"/>
      <c r="I20" s="35"/>
      <c r="M20" s="1"/>
    </row>
    <row r="21" spans="1:13" ht="13.15" thickBot="1" x14ac:dyDescent="0.4">
      <c r="A21" s="57"/>
      <c r="B21" s="57"/>
      <c r="C21" s="58"/>
      <c r="D21" s="58"/>
      <c r="F21" s="5"/>
      <c r="G21" s="37"/>
      <c r="H21" s="37"/>
      <c r="I21" s="33"/>
    </row>
    <row r="22" spans="1:13" x14ac:dyDescent="0.35">
      <c r="A22" s="59"/>
      <c r="B22" s="3" t="s">
        <v>2</v>
      </c>
      <c r="C22" s="60" t="s">
        <v>16</v>
      </c>
      <c r="D22" s="60" t="s">
        <v>17</v>
      </c>
      <c r="G22" s="24" t="s">
        <v>2</v>
      </c>
      <c r="H22" s="24" t="s">
        <v>16</v>
      </c>
      <c r="I22" s="34" t="s">
        <v>17</v>
      </c>
    </row>
    <row r="23" spans="1:13" x14ac:dyDescent="0.35">
      <c r="A23" s="3" t="s">
        <v>4</v>
      </c>
      <c r="B23" s="61">
        <f>SUM(B24:B27)</f>
        <v>61000</v>
      </c>
      <c r="C23" s="61">
        <f>SUM(C24:C27)</f>
        <v>65000</v>
      </c>
      <c r="D23" s="61" t="str">
        <f>IMSUM(D24:D27)</f>
        <v>-4000</v>
      </c>
      <c r="F23" t="s">
        <v>4</v>
      </c>
      <c r="G23" s="24">
        <f>SUM(G24:G26)</f>
        <v>160000</v>
      </c>
      <c r="H23" s="24">
        <f>SUM(H24:H26)</f>
        <v>145000</v>
      </c>
      <c r="I23" s="34" t="str">
        <f>IMSUM(I24:I26)</f>
        <v>-15000</v>
      </c>
    </row>
    <row r="24" spans="1:13" x14ac:dyDescent="0.35">
      <c r="A24" s="61" t="s">
        <v>19</v>
      </c>
      <c r="B24" s="61">
        <v>15000</v>
      </c>
      <c r="C24" s="62">
        <f>IF(ISBLANK(A24),"",SUMIF(Transactions!E10,Summary!A24,Transactions!C10))</f>
        <v>20000</v>
      </c>
      <c r="D24" s="59" t="str">
        <f>IMSUB(B24,C24)</f>
        <v>-5000</v>
      </c>
      <c r="F24" s="2" t="s">
        <v>13</v>
      </c>
      <c r="G24" s="21">
        <v>125000</v>
      </c>
      <c r="H24" s="38">
        <f>IF(ISBLANK(F24),"",SUMIF(Transactions!L10,Summary!F24,Transactions!J10))</f>
        <v>125000</v>
      </c>
      <c r="I24" s="20" t="str">
        <f>IMSUB(H24,G24)</f>
        <v>0</v>
      </c>
    </row>
    <row r="25" spans="1:13" x14ac:dyDescent="0.35">
      <c r="A25" s="3" t="s">
        <v>21</v>
      </c>
      <c r="B25" s="61">
        <v>40000</v>
      </c>
      <c r="C25" s="62">
        <f>IF(ISBLANK(A25),"",SUMIF(Transactions!E11,Summary!A25,Transactions!C11))</f>
        <v>40000</v>
      </c>
      <c r="D25" s="59" t="str">
        <f>IMSUB(B25,C25)</f>
        <v>0</v>
      </c>
      <c r="F25" s="2" t="s">
        <v>7</v>
      </c>
      <c r="G25" s="21">
        <v>15000</v>
      </c>
      <c r="H25" s="38">
        <f>IF(ISBLANK(F25),"",SUMIF(Transactions!L11,Summary!F25,Transactions!J11))</f>
        <v>20000</v>
      </c>
      <c r="I25" s="20" t="str">
        <f>IMSUB(H25,G25)</f>
        <v>5000</v>
      </c>
    </row>
    <row r="26" spans="1:13" x14ac:dyDescent="0.35">
      <c r="A26" s="61" t="s">
        <v>5</v>
      </c>
      <c r="B26" s="61">
        <v>4000</v>
      </c>
      <c r="C26" s="62">
        <f>IF(ISBLANK(A26),"",SUMIF(Transactions!E12,Summary!A26,Transactions!C12))</f>
        <v>3000</v>
      </c>
      <c r="D26" s="59" t="str">
        <f>IMSUB(B26,C26)</f>
        <v>1000</v>
      </c>
      <c r="F26" s="20" t="s">
        <v>25</v>
      </c>
      <c r="G26" s="21">
        <v>20000</v>
      </c>
      <c r="H26" s="25">
        <v>0</v>
      </c>
      <c r="I26" s="20" t="str">
        <f>IMSUB(H26,G26)</f>
        <v>-20000</v>
      </c>
    </row>
    <row r="27" spans="1:13" x14ac:dyDescent="0.35">
      <c r="A27" s="61" t="s">
        <v>22</v>
      </c>
      <c r="B27" s="61">
        <v>2000</v>
      </c>
      <c r="C27" s="62">
        <f>IF(ISBLANK(A27),"",SUMIF(Transactions!E13,Summary!A27,Transactions!C13))</f>
        <v>2000</v>
      </c>
      <c r="D27" s="59" t="str">
        <f>IMSUB(B27,C27)</f>
        <v>0</v>
      </c>
      <c r="H27" s="20"/>
      <c r="I27" s="20"/>
      <c r="K27" s="25"/>
    </row>
    <row r="28" spans="1:13" x14ac:dyDescent="0.35">
      <c r="H28" s="20"/>
      <c r="I28" s="20"/>
      <c r="K28" s="25"/>
    </row>
    <row r="29" spans="1:13" x14ac:dyDescent="0.35">
      <c r="A29" s="20"/>
      <c r="B29" s="20"/>
      <c r="C29"/>
      <c r="D29"/>
      <c r="H29" s="20"/>
      <c r="I29" s="20"/>
      <c r="K29" s="25"/>
    </row>
    <row r="30" spans="1:13" x14ac:dyDescent="0.35">
      <c r="A30" s="20"/>
      <c r="B30" s="20"/>
      <c r="C30"/>
      <c r="D30"/>
      <c r="H30" s="20"/>
      <c r="I30" s="20"/>
      <c r="K30" s="25"/>
    </row>
    <row r="31" spans="1:13" x14ac:dyDescent="0.35">
      <c r="A31" s="20"/>
      <c r="B31" s="20"/>
      <c r="C31"/>
      <c r="D31"/>
      <c r="H31" s="20"/>
      <c r="I31" s="20"/>
      <c r="K31" s="25"/>
    </row>
    <row r="32" spans="1:13" x14ac:dyDescent="0.35">
      <c r="A32" s="20"/>
      <c r="B32" s="20"/>
      <c r="C32"/>
      <c r="D32"/>
      <c r="H32" s="20"/>
      <c r="I32" s="20"/>
      <c r="K32" s="25"/>
    </row>
    <row r="33" spans="1:11" x14ac:dyDescent="0.35">
      <c r="A33" s="20"/>
      <c r="B33" s="20"/>
      <c r="C33"/>
      <c r="D33"/>
      <c r="H33" s="20"/>
      <c r="I33" s="20"/>
      <c r="K33" s="25"/>
    </row>
    <row r="34" spans="1:11" x14ac:dyDescent="0.35">
      <c r="A34" s="20"/>
      <c r="B34" s="20"/>
      <c r="C34"/>
      <c r="D34"/>
      <c r="H34" s="20"/>
      <c r="I34" s="20"/>
      <c r="K34" s="25"/>
    </row>
    <row r="35" spans="1:11" x14ac:dyDescent="0.35">
      <c r="A35" s="20"/>
      <c r="B35" s="20"/>
      <c r="C35"/>
      <c r="D35"/>
      <c r="H35" s="20"/>
      <c r="I35" s="20"/>
      <c r="K35" s="25"/>
    </row>
    <row r="36" spans="1:11" x14ac:dyDescent="0.35">
      <c r="A36" s="20"/>
      <c r="B36" s="20"/>
      <c r="C36"/>
      <c r="D36" t="s">
        <v>24</v>
      </c>
      <c r="H36" s="20"/>
      <c r="I36" s="20"/>
      <c r="K36" s="25"/>
    </row>
    <row r="37" spans="1:11" x14ac:dyDescent="0.35">
      <c r="A37" s="20"/>
      <c r="B37" s="20"/>
      <c r="C37"/>
      <c r="D37"/>
      <c r="H37" s="20"/>
      <c r="I37" s="20"/>
      <c r="K37" s="25"/>
    </row>
    <row r="38" spans="1:11" x14ac:dyDescent="0.35">
      <c r="A38" s="20"/>
      <c r="B38" s="20"/>
      <c r="C38"/>
      <c r="D38"/>
      <c r="H38" s="20"/>
      <c r="I38" s="20"/>
      <c r="K38" s="25"/>
    </row>
    <row r="39" spans="1:11" x14ac:dyDescent="0.35">
      <c r="A39" s="20"/>
      <c r="B39" s="20"/>
      <c r="C39"/>
      <c r="D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96AA8-92F3-4EE3-8661-9A9402F2A915}">
  <dimension ref="B3:M25"/>
  <sheetViews>
    <sheetView zoomScaleNormal="100" workbookViewId="0">
      <selection activeCell="D32" sqref="D32"/>
    </sheetView>
  </sheetViews>
  <sheetFormatPr defaultRowHeight="12.75" x14ac:dyDescent="0.35"/>
  <cols>
    <col min="2" max="2" width="12.796875" style="4" customWidth="1"/>
    <col min="3" max="3" width="15.265625" style="21" customWidth="1"/>
    <col min="4" max="4" width="17.265625" style="7" customWidth="1"/>
    <col min="5" max="5" width="10.3984375" style="7" customWidth="1"/>
    <col min="9" max="9" width="14.46484375" customWidth="1"/>
    <col min="10" max="10" width="15.33203125" style="21" customWidth="1"/>
    <col min="11" max="11" width="14.19921875" style="7" customWidth="1"/>
    <col min="12" max="12" width="9.86328125" style="7" customWidth="1"/>
  </cols>
  <sheetData>
    <row r="3" spans="2:13" ht="27.75" x14ac:dyDescent="0.75">
      <c r="B3" s="10" t="s">
        <v>0</v>
      </c>
      <c r="I3" s="10" t="s">
        <v>1</v>
      </c>
    </row>
    <row r="4" spans="2:13" x14ac:dyDescent="0.35">
      <c r="I4" s="4"/>
    </row>
    <row r="5" spans="2:13" x14ac:dyDescent="0.35">
      <c r="B5"/>
      <c r="D5"/>
      <c r="H5" s="29"/>
      <c r="I5" s="29"/>
      <c r="K5" s="25"/>
      <c r="L5" s="25"/>
      <c r="M5" s="29"/>
    </row>
    <row r="6" spans="2:13" ht="13.15" thickBot="1" x14ac:dyDescent="0.4">
      <c r="B6" s="13"/>
      <c r="C6" s="22"/>
      <c r="D6" s="15"/>
      <c r="E6" s="15"/>
      <c r="F6" s="14"/>
      <c r="H6" s="29"/>
      <c r="I6" s="30"/>
      <c r="J6" s="22"/>
      <c r="K6" s="26"/>
      <c r="L6" s="26"/>
      <c r="M6" s="30"/>
    </row>
    <row r="7" spans="2:13" x14ac:dyDescent="0.35">
      <c r="B7" s="16"/>
      <c r="C7" s="23"/>
      <c r="D7" s="18"/>
      <c r="E7" s="18"/>
      <c r="F7" s="17"/>
      <c r="H7" s="29"/>
      <c r="I7" s="31"/>
      <c r="J7" s="23"/>
      <c r="K7" s="27"/>
      <c r="L7" s="27"/>
      <c r="M7" s="31"/>
    </row>
    <row r="8" spans="2:13" x14ac:dyDescent="0.35">
      <c r="B8" s="3" t="s">
        <v>12</v>
      </c>
      <c r="C8" s="24" t="s">
        <v>9</v>
      </c>
      <c r="D8" s="8" t="s">
        <v>10</v>
      </c>
      <c r="E8" s="8" t="s">
        <v>11</v>
      </c>
      <c r="H8" s="29"/>
      <c r="I8" s="9" t="s">
        <v>12</v>
      </c>
      <c r="J8" s="24" t="s">
        <v>9</v>
      </c>
      <c r="K8" s="28" t="s">
        <v>10</v>
      </c>
      <c r="L8" s="28" t="s">
        <v>11</v>
      </c>
      <c r="M8" s="29"/>
    </row>
    <row r="9" spans="2:13" x14ac:dyDescent="0.35">
      <c r="B9" s="6"/>
      <c r="C9" s="24"/>
      <c r="D9" s="8"/>
      <c r="E9" s="8"/>
      <c r="H9" s="29"/>
      <c r="I9" s="9"/>
      <c r="J9" s="24"/>
      <c r="K9" s="28"/>
      <c r="L9" s="28"/>
      <c r="M9" s="29"/>
    </row>
    <row r="10" spans="2:13" x14ac:dyDescent="0.35">
      <c r="B10" s="11">
        <v>45292</v>
      </c>
      <c r="C10" s="21">
        <v>20000</v>
      </c>
      <c r="D10" s="8" t="s">
        <v>18</v>
      </c>
      <c r="E10" s="8" t="s">
        <v>19</v>
      </c>
      <c r="H10" s="29"/>
      <c r="I10" s="32">
        <v>45292</v>
      </c>
      <c r="J10" s="21">
        <v>125000</v>
      </c>
      <c r="K10" s="28" t="s">
        <v>14</v>
      </c>
      <c r="L10" s="28" t="s">
        <v>13</v>
      </c>
      <c r="M10" s="29"/>
    </row>
    <row r="11" spans="2:13" x14ac:dyDescent="0.35">
      <c r="B11" s="11">
        <v>45292</v>
      </c>
      <c r="C11" s="21">
        <v>40000</v>
      </c>
      <c r="D11" s="7" t="s">
        <v>20</v>
      </c>
      <c r="E11" s="7" t="s">
        <v>21</v>
      </c>
      <c r="H11" s="29"/>
      <c r="I11" s="32">
        <v>45292</v>
      </c>
      <c r="J11" s="21">
        <v>20000</v>
      </c>
      <c r="K11" s="25" t="s">
        <v>6</v>
      </c>
      <c r="L11" s="25" t="s">
        <v>7</v>
      </c>
      <c r="M11" s="29"/>
    </row>
    <row r="12" spans="2:13" x14ac:dyDescent="0.35">
      <c r="B12" s="11">
        <v>45311</v>
      </c>
      <c r="C12" s="21">
        <v>3000</v>
      </c>
      <c r="D12" s="7" t="s">
        <v>8</v>
      </c>
      <c r="E12" s="7" t="s">
        <v>5</v>
      </c>
    </row>
    <row r="13" spans="2:13" x14ac:dyDescent="0.35">
      <c r="B13" s="11">
        <v>45301</v>
      </c>
      <c r="C13" s="21">
        <v>2000</v>
      </c>
      <c r="D13" s="7" t="s">
        <v>23</v>
      </c>
      <c r="E13" s="7" t="s">
        <v>22</v>
      </c>
    </row>
    <row r="14" spans="2:13" x14ac:dyDescent="0.35">
      <c r="B14"/>
      <c r="C14"/>
      <c r="D14"/>
      <c r="E14" s="21"/>
      <c r="F14" s="7"/>
      <c r="G14" s="7"/>
      <c r="J14"/>
      <c r="K14"/>
      <c r="L14"/>
    </row>
    <row r="25" spans="4:4" x14ac:dyDescent="0.35">
      <c r="D25" s="7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Shashank -</cp:lastModifiedBy>
  <dcterms:modified xsi:type="dcterms:W3CDTF">2025-08-01T14:26:44Z</dcterms:modified>
</cp:coreProperties>
</file>