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ra\Data Warehousing For Business Intelligence\05\Week 2\"/>
    </mc:Choice>
  </mc:AlternateContent>
  <bookViews>
    <workbookView xWindow="0" yWindow="0" windowWidth="21000" windowHeight="8610"/>
  </bookViews>
  <sheets>
    <sheet name="Sheet3" sheetId="3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3" l="1"/>
  <c r="H103" i="3"/>
  <c r="J102" i="3"/>
  <c r="I102" i="3"/>
  <c r="H102" i="3"/>
  <c r="J101" i="3"/>
  <c r="H101" i="3"/>
  <c r="I101" i="3" s="1"/>
  <c r="J100" i="3"/>
  <c r="H100" i="3"/>
  <c r="J99" i="3"/>
  <c r="H99" i="3"/>
  <c r="J98" i="3"/>
  <c r="H98" i="3"/>
  <c r="E84" i="3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D84" i="3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I73" i="3"/>
  <c r="I72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I98" i="3" l="1"/>
  <c r="I103" i="3"/>
  <c r="I99" i="3"/>
  <c r="I100" i="3"/>
</calcChain>
</file>

<file path=xl/sharedStrings.xml><?xml version="1.0" encoding="utf-8"?>
<sst xmlns="http://schemas.openxmlformats.org/spreadsheetml/2006/main" count="197" uniqueCount="134">
  <si>
    <t>Customer Key</t>
  </si>
  <si>
    <t>Date</t>
  </si>
  <si>
    <t>WeekNbr</t>
  </si>
  <si>
    <t>MonthNbr</t>
  </si>
  <si>
    <t>MonthName</t>
  </si>
  <si>
    <t>Year</t>
  </si>
  <si>
    <t>1/1/1600</t>
  </si>
  <si>
    <t>January</t>
  </si>
  <si>
    <t>February</t>
  </si>
  <si>
    <t>Zip</t>
  </si>
  <si>
    <t>City</t>
  </si>
  <si>
    <t>Email</t>
  </si>
  <si>
    <t>Name</t>
  </si>
  <si>
    <t>State</t>
  </si>
  <si>
    <t>Country</t>
  </si>
  <si>
    <t>Phone</t>
  </si>
  <si>
    <t>Fax</t>
  </si>
  <si>
    <t>Credit_Limit</t>
  </si>
  <si>
    <t>Date_First_Order</t>
  </si>
  <si>
    <t>Terms_Code</t>
  </si>
  <si>
    <t>First Credit</t>
  </si>
  <si>
    <t>sue.good@firstcredit.com</t>
  </si>
  <si>
    <t>San Mateo</t>
  </si>
  <si>
    <t>CA</t>
  </si>
  <si>
    <t>USA</t>
  </si>
  <si>
    <t>(415)111-2222</t>
  </si>
  <si>
    <t>(415)111-2223</t>
  </si>
  <si>
    <t>CCD</t>
  </si>
  <si>
    <t>Second Credit</t>
  </si>
  <si>
    <t>bill.smith@secondcredit.com</t>
  </si>
  <si>
    <t>New York</t>
  </si>
  <si>
    <t>NY</t>
  </si>
  <si>
    <t>(202)555-1111</t>
  </si>
  <si>
    <t>(202)555-1112</t>
  </si>
  <si>
    <t>Net60</t>
  </si>
  <si>
    <t>Third Credit</t>
  </si>
  <si>
    <t>mary.jones@thirdcredit.com</t>
  </si>
  <si>
    <t>Toronto</t>
  </si>
  <si>
    <t>QC</t>
  </si>
  <si>
    <t>M4E1B4</t>
  </si>
  <si>
    <t>(416)456-3222</t>
  </si>
  <si>
    <t>(415)456-3223</t>
  </si>
  <si>
    <t>Net20</t>
  </si>
  <si>
    <t>First Bank</t>
  </si>
  <si>
    <t>amy.tangh@firstbank.com</t>
  </si>
  <si>
    <t>St. Louis</t>
  </si>
  <si>
    <t>MO</t>
  </si>
  <si>
    <t>(202)778-1234</t>
  </si>
  <si>
    <t>(202)778-1235</t>
  </si>
  <si>
    <t>Net30</t>
  </si>
  <si>
    <t>Sales_Class_Desc</t>
  </si>
  <si>
    <t>Base_Price</t>
  </si>
  <si>
    <t>Credit Card Smart</t>
  </si>
  <si>
    <t>Credit Card Mag</t>
  </si>
  <si>
    <t>Debit Card Smart</t>
  </si>
  <si>
    <t>Debit Card Mag</t>
  </si>
  <si>
    <t>Prepaid Mag</t>
  </si>
  <si>
    <t>Loyalty Mag</t>
  </si>
  <si>
    <t>Sales Class Key</t>
  </si>
  <si>
    <t>San Francisco</t>
  </si>
  <si>
    <t>Cincinnati</t>
  </si>
  <si>
    <t>OH</t>
  </si>
  <si>
    <t>Delivery Location Key</t>
  </si>
  <si>
    <t>Ron Jones</t>
  </si>
  <si>
    <t>CO</t>
  </si>
  <si>
    <t xml:space="preserve"> USA</t>
  </si>
  <si>
    <t>Tammy Ralston</t>
  </si>
  <si>
    <t>BC</t>
  </si>
  <si>
    <t>Theo Jackson</t>
  </si>
  <si>
    <t>GA</t>
  </si>
  <si>
    <t>Sales Agent Key</t>
  </si>
  <si>
    <t>Number_SubJobs</t>
  </si>
  <si>
    <t>Contract_Date</t>
  </si>
  <si>
    <t>Date_Promised</t>
  </si>
  <si>
    <t>PO_Number</t>
  </si>
  <si>
    <t>Contact_Name</t>
  </si>
  <si>
    <t>Job_Complete</t>
  </si>
  <si>
    <t>Job 1</t>
  </si>
  <si>
    <t>PO1</t>
  </si>
  <si>
    <t>joe smith</t>
  </si>
  <si>
    <t>Job 2</t>
  </si>
  <si>
    <t>PO2</t>
  </si>
  <si>
    <t>ed jones</t>
  </si>
  <si>
    <t>Job 3</t>
  </si>
  <si>
    <t>PO3</t>
  </si>
  <si>
    <t>susan murphy</t>
  </si>
  <si>
    <t>Job 4</t>
  </si>
  <si>
    <t>PO4</t>
  </si>
  <si>
    <t>Toan Ngyuen</t>
  </si>
  <si>
    <t>Job 5</t>
  </si>
  <si>
    <t>PO5</t>
  </si>
  <si>
    <t>Jose Ramos</t>
  </si>
  <si>
    <t>Job 6</t>
  </si>
  <si>
    <t>PO6</t>
  </si>
  <si>
    <t>Job Key</t>
  </si>
  <si>
    <t>Job Name</t>
  </si>
  <si>
    <t>Success</t>
  </si>
  <si>
    <t>Created_Date</t>
  </si>
  <si>
    <t>Lead Key</t>
  </si>
  <si>
    <t>Date_Invoiced</t>
  </si>
  <si>
    <t>Date_Due</t>
  </si>
  <si>
    <t>Posting_Date</t>
  </si>
  <si>
    <t>Invoice_Desc</t>
  </si>
  <si>
    <t>2 shipments</t>
  </si>
  <si>
    <t>1 shipment</t>
  </si>
  <si>
    <t>3 shipments</t>
  </si>
  <si>
    <t>Invoice Key</t>
  </si>
  <si>
    <t>Fact Lead</t>
  </si>
  <si>
    <t>Date Key</t>
  </si>
  <si>
    <t>Quote Qty</t>
  </si>
  <si>
    <t>Quote Price</t>
  </si>
  <si>
    <t>Quote Value</t>
  </si>
  <si>
    <t>Fact Invoice</t>
  </si>
  <si>
    <t>Invoice Amt</t>
  </si>
  <si>
    <t>Invoice Qty</t>
  </si>
  <si>
    <t>Invoice Qty Shipped</t>
  </si>
  <si>
    <t>Fact Monthly Sales</t>
  </si>
  <si>
    <t>Actual Units</t>
  </si>
  <si>
    <t>Actual Amount</t>
  </si>
  <si>
    <t>Forecast Units</t>
  </si>
  <si>
    <t>Forecast Amount</t>
  </si>
  <si>
    <t>Fact Order</t>
  </si>
  <si>
    <t>Ordered Qty</t>
  </si>
  <si>
    <t>Unit Price</t>
  </si>
  <si>
    <t>Quotation Amt</t>
  </si>
  <si>
    <t>Quotation Qty</t>
  </si>
  <si>
    <t>Dim Customer</t>
  </si>
  <si>
    <t>Dim Sales Class</t>
  </si>
  <si>
    <t>Dim Delivery Location</t>
  </si>
  <si>
    <t>Dim Sales Agent</t>
  </si>
  <si>
    <t>Dim Job</t>
  </si>
  <si>
    <t>Dim Lead</t>
  </si>
  <si>
    <t>Dim Invoice</t>
  </si>
  <si>
    <t>Dim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</si>
</sst>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(* #,##0_);_(* \(#,##0\);_(* &quot;-&quot;??_);_(@_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3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4" fontId="1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43" fontId="0" fillId="0" borderId="0" xfId="1" applyFont="1"/>
    <xf numFmtId="165" fontId="0" fillId="0" borderId="0" xfId="2" applyNumberFormat="1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0" fillId="0" borderId="0" xfId="0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05Module02Sampl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P Sample Rows"/>
      <sheetName val="Sheet1"/>
      <sheetName val="Other Data Sources"/>
      <sheetName val="Sheet2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y.jones@thirdcredit.com" TargetMode="External"/><Relationship Id="rId2" Type="http://schemas.openxmlformats.org/officeDocument/2006/relationships/hyperlink" Target="mailto:bill.smith@secondcredit.com" TargetMode="External"/><Relationship Id="rId1" Type="http://schemas.openxmlformats.org/officeDocument/2006/relationships/hyperlink" Target="mailto:sue.good@firstcredi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my.tangh@firstba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workbookViewId="0">
      <selection activeCell="C106" sqref="C106"/>
    </sheetView>
  </sheetViews>
  <sheetFormatPr defaultRowHeight="15" x14ac:dyDescent="0.25"/>
  <cols>
    <col min="1" max="1" width="20.28515625" bestFit="1" customWidth="1"/>
    <col min="2" max="2" width="21.7109375" customWidth="1"/>
    <col min="3" max="3" width="27.5703125" bestFit="1" customWidth="1"/>
    <col min="4" max="4" width="20.28515625" bestFit="1" customWidth="1"/>
    <col min="5" max="5" width="14.7109375" bestFit="1" customWidth="1"/>
    <col min="6" max="6" width="13.42578125" bestFit="1" customWidth="1"/>
    <col min="7" max="7" width="14.140625" bestFit="1" customWidth="1"/>
    <col min="8" max="8" width="13.85546875" bestFit="1" customWidth="1"/>
    <col min="9" max="9" width="16.28515625" bestFit="1" customWidth="1"/>
    <col min="10" max="11" width="13.28515625" bestFit="1" customWidth="1"/>
    <col min="12" max="12" width="12" bestFit="1" customWidth="1"/>
  </cols>
  <sheetData>
    <row r="1" spans="1:12" x14ac:dyDescent="0.25">
      <c r="A1" s="15" t="s">
        <v>126</v>
      </c>
    </row>
    <row r="2" spans="1:12" s="8" customFormat="1" x14ac:dyDescent="0.25">
      <c r="A2" s="8" t="s">
        <v>0</v>
      </c>
      <c r="B2" s="8" t="s">
        <v>12</v>
      </c>
      <c r="C2" s="8" t="s">
        <v>11</v>
      </c>
      <c r="D2" s="8" t="s">
        <v>10</v>
      </c>
      <c r="E2" s="8" t="s">
        <v>13</v>
      </c>
      <c r="F2" s="8" t="s">
        <v>9</v>
      </c>
      <c r="G2" s="8" t="s">
        <v>14</v>
      </c>
      <c r="H2" s="8" t="s">
        <v>17</v>
      </c>
      <c r="I2" s="8" t="s">
        <v>18</v>
      </c>
      <c r="J2" s="8" t="s">
        <v>15</v>
      </c>
      <c r="K2" s="8" t="s">
        <v>16</v>
      </c>
      <c r="L2" s="8" t="s">
        <v>19</v>
      </c>
    </row>
    <row r="3" spans="1:12" x14ac:dyDescent="0.25">
      <c r="A3">
        <v>1</v>
      </c>
      <c r="B3" t="s">
        <v>20</v>
      </c>
      <c r="C3" s="5" t="s">
        <v>21</v>
      </c>
      <c r="D3" t="s">
        <v>22</v>
      </c>
      <c r="E3" t="s">
        <v>23</v>
      </c>
      <c r="F3">
        <v>94404</v>
      </c>
      <c r="G3" t="s">
        <v>24</v>
      </c>
      <c r="H3">
        <v>1000000</v>
      </c>
      <c r="I3" s="6">
        <v>36814</v>
      </c>
      <c r="J3" t="s">
        <v>25</v>
      </c>
      <c r="K3" t="s">
        <v>26</v>
      </c>
      <c r="L3" t="s">
        <v>27</v>
      </c>
    </row>
    <row r="4" spans="1:12" x14ac:dyDescent="0.25">
      <c r="A4">
        <v>2</v>
      </c>
      <c r="B4" t="s">
        <v>28</v>
      </c>
      <c r="C4" s="5" t="s">
        <v>29</v>
      </c>
      <c r="D4" t="s">
        <v>30</v>
      </c>
      <c r="E4" t="s">
        <v>31</v>
      </c>
      <c r="F4">
        <v>10577</v>
      </c>
      <c r="G4" t="s">
        <v>24</v>
      </c>
      <c r="H4">
        <v>1500000</v>
      </c>
      <c r="I4" s="6">
        <v>37575</v>
      </c>
      <c r="J4" t="s">
        <v>32</v>
      </c>
      <c r="K4" t="s">
        <v>33</v>
      </c>
      <c r="L4" t="s">
        <v>34</v>
      </c>
    </row>
    <row r="5" spans="1:12" x14ac:dyDescent="0.25">
      <c r="A5">
        <v>3</v>
      </c>
      <c r="B5" t="s">
        <v>35</v>
      </c>
      <c r="C5" s="5" t="s">
        <v>36</v>
      </c>
      <c r="D5" t="s">
        <v>37</v>
      </c>
      <c r="E5" t="s">
        <v>38</v>
      </c>
      <c r="F5" s="7" t="s">
        <v>39</v>
      </c>
      <c r="G5" t="s">
        <v>23</v>
      </c>
      <c r="H5">
        <v>2000000</v>
      </c>
      <c r="I5" s="6">
        <v>39104</v>
      </c>
      <c r="J5" t="s">
        <v>40</v>
      </c>
      <c r="K5" t="s">
        <v>41</v>
      </c>
      <c r="L5" t="s">
        <v>42</v>
      </c>
    </row>
    <row r="6" spans="1:12" x14ac:dyDescent="0.25">
      <c r="A6">
        <v>4</v>
      </c>
      <c r="B6" t="s">
        <v>43</v>
      </c>
      <c r="C6" s="5" t="s">
        <v>44</v>
      </c>
      <c r="D6" t="s">
        <v>45</v>
      </c>
      <c r="E6" t="s">
        <v>46</v>
      </c>
      <c r="F6">
        <v>63105</v>
      </c>
      <c r="G6" t="s">
        <v>24</v>
      </c>
      <c r="H6">
        <v>1700000</v>
      </c>
      <c r="I6" s="6">
        <v>40431</v>
      </c>
      <c r="J6" t="s">
        <v>47</v>
      </c>
      <c r="K6" t="s">
        <v>48</v>
      </c>
      <c r="L6" t="s">
        <v>49</v>
      </c>
    </row>
    <row r="8" spans="1:12" x14ac:dyDescent="0.25">
      <c r="A8" s="15" t="s">
        <v>127</v>
      </c>
    </row>
    <row r="9" spans="1:12" x14ac:dyDescent="0.25">
      <c r="A9" s="8" t="s">
        <v>58</v>
      </c>
      <c r="B9" s="8" t="s">
        <v>50</v>
      </c>
      <c r="C9" s="8" t="s">
        <v>51</v>
      </c>
    </row>
    <row r="10" spans="1:12" x14ac:dyDescent="0.25">
      <c r="A10">
        <v>1</v>
      </c>
      <c r="B10" t="s">
        <v>52</v>
      </c>
      <c r="C10">
        <v>1.6</v>
      </c>
    </row>
    <row r="11" spans="1:12" x14ac:dyDescent="0.25">
      <c r="A11">
        <v>2</v>
      </c>
      <c r="B11" t="s">
        <v>53</v>
      </c>
      <c r="C11">
        <v>0.8</v>
      </c>
    </row>
    <row r="12" spans="1:12" x14ac:dyDescent="0.25">
      <c r="A12">
        <v>3</v>
      </c>
      <c r="B12" t="s">
        <v>54</v>
      </c>
      <c r="C12">
        <v>1.5</v>
      </c>
    </row>
    <row r="13" spans="1:12" x14ac:dyDescent="0.25">
      <c r="A13">
        <v>4</v>
      </c>
      <c r="B13" t="s">
        <v>55</v>
      </c>
      <c r="C13">
        <v>0.75</v>
      </c>
    </row>
    <row r="14" spans="1:12" x14ac:dyDescent="0.25">
      <c r="A14">
        <v>5</v>
      </c>
      <c r="B14" t="s">
        <v>56</v>
      </c>
      <c r="C14">
        <v>0.85</v>
      </c>
    </row>
    <row r="15" spans="1:12" x14ac:dyDescent="0.25">
      <c r="A15">
        <v>6</v>
      </c>
      <c r="B15" t="s">
        <v>57</v>
      </c>
      <c r="C15">
        <v>0.7</v>
      </c>
    </row>
    <row r="16" spans="1:12" x14ac:dyDescent="0.25">
      <c r="A16" s="15" t="s">
        <v>128</v>
      </c>
    </row>
    <row r="17" spans="1:13" x14ac:dyDescent="0.25">
      <c r="A17" s="8" t="s">
        <v>62</v>
      </c>
      <c r="B17" s="8" t="s">
        <v>10</v>
      </c>
      <c r="C17" s="8" t="s">
        <v>13</v>
      </c>
      <c r="D17" s="8" t="s">
        <v>9</v>
      </c>
      <c r="E17" s="8" t="s">
        <v>14</v>
      </c>
      <c r="H17" s="4"/>
    </row>
    <row r="18" spans="1:13" x14ac:dyDescent="0.25">
      <c r="A18">
        <v>1</v>
      </c>
      <c r="B18" t="s">
        <v>22</v>
      </c>
      <c r="C18" t="s">
        <v>23</v>
      </c>
      <c r="D18">
        <v>94404</v>
      </c>
      <c r="E18" t="s">
        <v>24</v>
      </c>
    </row>
    <row r="19" spans="1:13" x14ac:dyDescent="0.25">
      <c r="A19">
        <v>2</v>
      </c>
      <c r="B19" t="s">
        <v>59</v>
      </c>
      <c r="C19" t="s">
        <v>23</v>
      </c>
      <c r="D19">
        <v>94407</v>
      </c>
      <c r="E19" t="s">
        <v>24</v>
      </c>
    </row>
    <row r="20" spans="1:13" x14ac:dyDescent="0.25">
      <c r="A20">
        <v>3</v>
      </c>
      <c r="B20" t="s">
        <v>30</v>
      </c>
      <c r="C20" t="s">
        <v>31</v>
      </c>
      <c r="D20">
        <v>10577</v>
      </c>
      <c r="E20" t="s">
        <v>24</v>
      </c>
    </row>
    <row r="21" spans="1:13" x14ac:dyDescent="0.25">
      <c r="A21">
        <v>4</v>
      </c>
      <c r="B21" t="s">
        <v>37</v>
      </c>
      <c r="C21" t="s">
        <v>38</v>
      </c>
      <c r="D21" s="7" t="s">
        <v>39</v>
      </c>
      <c r="E21" t="s">
        <v>23</v>
      </c>
    </row>
    <row r="22" spans="1:13" x14ac:dyDescent="0.25">
      <c r="A22">
        <v>5</v>
      </c>
      <c r="B22" t="s">
        <v>60</v>
      </c>
      <c r="C22" t="s">
        <v>61</v>
      </c>
      <c r="D22">
        <v>45236</v>
      </c>
      <c r="E22" t="s">
        <v>24</v>
      </c>
    </row>
    <row r="23" spans="1:13" x14ac:dyDescent="0.25">
      <c r="A23">
        <v>6</v>
      </c>
      <c r="B23" t="s">
        <v>45</v>
      </c>
      <c r="C23" t="s">
        <v>46</v>
      </c>
      <c r="D23">
        <v>63105</v>
      </c>
      <c r="E23" t="s">
        <v>24</v>
      </c>
    </row>
    <row r="24" spans="1:13" x14ac:dyDescent="0.25">
      <c r="A24">
        <v>7</v>
      </c>
      <c r="B24" t="s">
        <v>45</v>
      </c>
      <c r="C24" t="s">
        <v>46</v>
      </c>
      <c r="D24">
        <v>63107</v>
      </c>
      <c r="E24" t="s">
        <v>24</v>
      </c>
    </row>
    <row r="25" spans="1:13" x14ac:dyDescent="0.25">
      <c r="A25" s="16" t="s">
        <v>129</v>
      </c>
    </row>
    <row r="26" spans="1:13" x14ac:dyDescent="0.25">
      <c r="A26" s="8" t="s">
        <v>70</v>
      </c>
      <c r="B26" s="8" t="s">
        <v>12</v>
      </c>
      <c r="C26" s="8" t="s">
        <v>13</v>
      </c>
      <c r="D26" s="8" t="s">
        <v>14</v>
      </c>
    </row>
    <row r="27" spans="1:13" x14ac:dyDescent="0.25">
      <c r="A27">
        <v>1</v>
      </c>
      <c r="B27" t="s">
        <v>63</v>
      </c>
      <c r="C27" t="s">
        <v>64</v>
      </c>
      <c r="D27" t="s">
        <v>65</v>
      </c>
    </row>
    <row r="28" spans="1:13" x14ac:dyDescent="0.25">
      <c r="A28">
        <v>2</v>
      </c>
      <c r="B28" t="s">
        <v>66</v>
      </c>
      <c r="C28" t="s">
        <v>67</v>
      </c>
      <c r="D28" t="s">
        <v>23</v>
      </c>
    </row>
    <row r="29" spans="1:13" x14ac:dyDescent="0.25">
      <c r="A29">
        <v>3</v>
      </c>
      <c r="B29" t="s">
        <v>68</v>
      </c>
      <c r="C29" t="s">
        <v>69</v>
      </c>
      <c r="D29" t="s">
        <v>24</v>
      </c>
    </row>
    <row r="30" spans="1:13" x14ac:dyDescent="0.25">
      <c r="A30" s="16" t="s">
        <v>130</v>
      </c>
    </row>
    <row r="31" spans="1:13" x14ac:dyDescent="0.25">
      <c r="A31" s="8" t="s">
        <v>94</v>
      </c>
      <c r="B31" s="8" t="s">
        <v>95</v>
      </c>
      <c r="C31" s="8" t="s">
        <v>71</v>
      </c>
      <c r="D31" s="8" t="s">
        <v>72</v>
      </c>
      <c r="E31" s="8" t="s">
        <v>73</v>
      </c>
      <c r="F31" s="8" t="s">
        <v>74</v>
      </c>
      <c r="G31" s="8" t="s">
        <v>75</v>
      </c>
      <c r="H31" s="8" t="s">
        <v>76</v>
      </c>
      <c r="I31" s="8"/>
      <c r="K31" s="4"/>
      <c r="L31" s="4"/>
      <c r="M31" s="4"/>
    </row>
    <row r="32" spans="1:13" x14ac:dyDescent="0.25">
      <c r="A32">
        <v>1</v>
      </c>
      <c r="B32" t="s">
        <v>77</v>
      </c>
      <c r="C32">
        <v>5</v>
      </c>
      <c r="D32" s="6">
        <v>41642</v>
      </c>
      <c r="E32" s="6">
        <v>41699</v>
      </c>
      <c r="F32" t="s">
        <v>78</v>
      </c>
      <c r="G32" t="s">
        <v>79</v>
      </c>
      <c r="H32" t="b">
        <v>1</v>
      </c>
    </row>
    <row r="33" spans="1:11" x14ac:dyDescent="0.25">
      <c r="A33">
        <v>2</v>
      </c>
      <c r="B33" t="s">
        <v>80</v>
      </c>
      <c r="C33">
        <v>4</v>
      </c>
      <c r="D33" s="6">
        <v>42007</v>
      </c>
      <c r="E33" s="6">
        <v>42066</v>
      </c>
      <c r="F33" t="s">
        <v>81</v>
      </c>
      <c r="G33" t="s">
        <v>82</v>
      </c>
      <c r="H33" t="b">
        <v>1</v>
      </c>
    </row>
    <row r="34" spans="1:11" x14ac:dyDescent="0.25">
      <c r="A34">
        <v>3</v>
      </c>
      <c r="B34" t="s">
        <v>83</v>
      </c>
      <c r="C34">
        <v>6</v>
      </c>
      <c r="D34" s="6">
        <v>42097</v>
      </c>
      <c r="E34" s="6">
        <v>42139</v>
      </c>
      <c r="F34" t="s">
        <v>84</v>
      </c>
      <c r="G34" t="s">
        <v>85</v>
      </c>
      <c r="H34" t="b">
        <v>1</v>
      </c>
    </row>
    <row r="35" spans="1:11" x14ac:dyDescent="0.25">
      <c r="A35">
        <v>4</v>
      </c>
      <c r="B35" t="s">
        <v>86</v>
      </c>
      <c r="C35">
        <v>3</v>
      </c>
      <c r="D35" s="6">
        <v>41793</v>
      </c>
      <c r="E35" s="6">
        <v>41897</v>
      </c>
      <c r="F35" t="s">
        <v>87</v>
      </c>
      <c r="G35" t="s">
        <v>88</v>
      </c>
      <c r="H35" t="b">
        <v>0</v>
      </c>
    </row>
    <row r="36" spans="1:11" x14ac:dyDescent="0.25">
      <c r="A36">
        <v>5</v>
      </c>
      <c r="B36" t="s">
        <v>89</v>
      </c>
      <c r="C36">
        <v>4</v>
      </c>
      <c r="D36" s="6">
        <v>41917</v>
      </c>
      <c r="E36" s="6">
        <v>41988</v>
      </c>
      <c r="F36" t="s">
        <v>90</v>
      </c>
      <c r="G36" t="s">
        <v>91</v>
      </c>
      <c r="H36" t="b">
        <v>1</v>
      </c>
    </row>
    <row r="37" spans="1:11" x14ac:dyDescent="0.25">
      <c r="A37">
        <v>6</v>
      </c>
      <c r="B37" t="s">
        <v>92</v>
      </c>
      <c r="C37">
        <v>6</v>
      </c>
      <c r="D37" s="6">
        <v>42125</v>
      </c>
      <c r="E37" s="6">
        <v>42248</v>
      </c>
      <c r="F37" t="s">
        <v>93</v>
      </c>
      <c r="G37" t="s">
        <v>91</v>
      </c>
      <c r="H37" t="b">
        <v>1</v>
      </c>
    </row>
    <row r="38" spans="1:11" x14ac:dyDescent="0.25">
      <c r="A38" s="15" t="s">
        <v>131</v>
      </c>
    </row>
    <row r="39" spans="1:11" x14ac:dyDescent="0.25">
      <c r="A39" s="8" t="s">
        <v>98</v>
      </c>
      <c r="B39" s="8" t="s">
        <v>96</v>
      </c>
      <c r="C39" s="8" t="s">
        <v>74</v>
      </c>
      <c r="D39" s="8" t="s">
        <v>97</v>
      </c>
      <c r="H39" s="4"/>
      <c r="I39" s="4"/>
      <c r="J39" s="4"/>
      <c r="K39" s="4"/>
    </row>
    <row r="40" spans="1:11" x14ac:dyDescent="0.25">
      <c r="A40">
        <v>1</v>
      </c>
      <c r="B40" t="b">
        <v>1</v>
      </c>
      <c r="C40" t="s">
        <v>78</v>
      </c>
      <c r="D40" s="6">
        <v>41613</v>
      </c>
    </row>
    <row r="41" spans="1:11" x14ac:dyDescent="0.25">
      <c r="A41">
        <v>2</v>
      </c>
      <c r="B41" t="b">
        <v>1</v>
      </c>
      <c r="C41" t="s">
        <v>81</v>
      </c>
      <c r="D41" s="6">
        <v>41963</v>
      </c>
    </row>
    <row r="42" spans="1:11" x14ac:dyDescent="0.25">
      <c r="A42">
        <v>3</v>
      </c>
      <c r="B42" t="b">
        <v>1</v>
      </c>
      <c r="C42" t="s">
        <v>84</v>
      </c>
      <c r="D42" s="6">
        <v>42111</v>
      </c>
    </row>
    <row r="43" spans="1:11" x14ac:dyDescent="0.25">
      <c r="A43">
        <v>4</v>
      </c>
      <c r="B43" t="b">
        <v>1</v>
      </c>
      <c r="C43" t="s">
        <v>87</v>
      </c>
      <c r="D43" s="6">
        <v>41861</v>
      </c>
    </row>
    <row r="44" spans="1:11" x14ac:dyDescent="0.25">
      <c r="A44">
        <v>5</v>
      </c>
      <c r="B44" t="b">
        <v>1</v>
      </c>
      <c r="C44" t="s">
        <v>90</v>
      </c>
      <c r="D44" s="6">
        <v>41776</v>
      </c>
    </row>
    <row r="45" spans="1:11" x14ac:dyDescent="0.25">
      <c r="A45">
        <v>6</v>
      </c>
      <c r="B45" t="b">
        <v>1</v>
      </c>
      <c r="C45" t="s">
        <v>93</v>
      </c>
      <c r="D45" s="6">
        <v>42199</v>
      </c>
    </row>
    <row r="46" spans="1:11" x14ac:dyDescent="0.25">
      <c r="A46">
        <v>7</v>
      </c>
      <c r="B46" t="b">
        <v>0</v>
      </c>
      <c r="D46" s="6">
        <v>41433</v>
      </c>
    </row>
    <row r="47" spans="1:11" x14ac:dyDescent="0.25">
      <c r="A47">
        <v>8</v>
      </c>
      <c r="B47" t="b">
        <v>0</v>
      </c>
      <c r="D47" s="6">
        <v>41713</v>
      </c>
    </row>
    <row r="48" spans="1:11" x14ac:dyDescent="0.25">
      <c r="A48" s="15" t="s">
        <v>132</v>
      </c>
    </row>
    <row r="49" spans="1:9" x14ac:dyDescent="0.25">
      <c r="A49" s="8" t="s">
        <v>106</v>
      </c>
      <c r="B49" s="8" t="s">
        <v>99</v>
      </c>
      <c r="C49" s="8" t="s">
        <v>100</v>
      </c>
      <c r="D49" s="8" t="s">
        <v>101</v>
      </c>
      <c r="E49" s="8" t="s">
        <v>102</v>
      </c>
    </row>
    <row r="50" spans="1:9" x14ac:dyDescent="0.25">
      <c r="A50">
        <v>1</v>
      </c>
      <c r="B50" s="6">
        <v>41663</v>
      </c>
      <c r="C50" s="6">
        <v>41685</v>
      </c>
      <c r="D50" s="6">
        <v>41685</v>
      </c>
      <c r="E50" t="s">
        <v>103</v>
      </c>
    </row>
    <row r="51" spans="1:9" x14ac:dyDescent="0.25">
      <c r="A51">
        <v>2</v>
      </c>
      <c r="B51" s="6">
        <v>41694</v>
      </c>
      <c r="C51" s="6">
        <v>41712</v>
      </c>
      <c r="D51" s="6">
        <v>41712</v>
      </c>
      <c r="E51" t="s">
        <v>104</v>
      </c>
    </row>
    <row r="52" spans="1:9" x14ac:dyDescent="0.25">
      <c r="A52">
        <v>3</v>
      </c>
      <c r="B52" s="6">
        <v>42059</v>
      </c>
      <c r="C52" s="6">
        <v>42073</v>
      </c>
      <c r="D52" s="6">
        <v>42073</v>
      </c>
      <c r="E52" t="s">
        <v>105</v>
      </c>
    </row>
    <row r="53" spans="1:9" x14ac:dyDescent="0.25">
      <c r="A53" s="15" t="s">
        <v>133</v>
      </c>
    </row>
    <row r="54" spans="1:9" x14ac:dyDescent="0.25">
      <c r="A54" s="3" t="s">
        <v>108</v>
      </c>
      <c r="B54" s="3" t="s">
        <v>1</v>
      </c>
      <c r="C54" s="3" t="s">
        <v>2</v>
      </c>
      <c r="D54" s="3" t="s">
        <v>3</v>
      </c>
      <c r="E54" s="3" t="s">
        <v>4</v>
      </c>
      <c r="F54" s="3" t="s">
        <v>5</v>
      </c>
    </row>
    <row r="55" spans="1:9" x14ac:dyDescent="0.25">
      <c r="A55" s="1">
        <v>1011600</v>
      </c>
      <c r="B55" s="1" t="s">
        <v>6</v>
      </c>
      <c r="C55" s="1">
        <v>1</v>
      </c>
      <c r="D55" s="1">
        <v>1</v>
      </c>
      <c r="E55" s="1" t="s">
        <v>7</v>
      </c>
      <c r="F55" s="1">
        <v>1600</v>
      </c>
    </row>
    <row r="56" spans="1:9" x14ac:dyDescent="0.25">
      <c r="A56" s="1">
        <v>10022013</v>
      </c>
      <c r="B56" s="2">
        <v>41315</v>
      </c>
      <c r="C56" s="1">
        <f>WEEKNUM(B56)</f>
        <v>7</v>
      </c>
      <c r="D56" s="1">
        <f>MONTH(B56)</f>
        <v>2</v>
      </c>
      <c r="E56" s="1" t="s">
        <v>8</v>
      </c>
      <c r="F56" s="1">
        <v>2013</v>
      </c>
    </row>
    <row r="57" spans="1:9" x14ac:dyDescent="0.25">
      <c r="A57" s="1">
        <v>11022013</v>
      </c>
      <c r="B57" s="2">
        <v>41316</v>
      </c>
      <c r="C57" s="1">
        <f t="shared" ref="C57:C62" si="0">WEEKNUM(B57)</f>
        <v>7</v>
      </c>
      <c r="D57" s="1">
        <f t="shared" ref="D57:D62" si="1">MONTH(B57)</f>
        <v>2</v>
      </c>
      <c r="E57" s="1" t="s">
        <v>8</v>
      </c>
      <c r="F57" s="1">
        <v>2013</v>
      </c>
    </row>
    <row r="58" spans="1:9" x14ac:dyDescent="0.25">
      <c r="A58" s="1">
        <v>12022013</v>
      </c>
      <c r="B58" s="2">
        <v>41317</v>
      </c>
      <c r="C58" s="1">
        <f t="shared" si="0"/>
        <v>7</v>
      </c>
      <c r="D58" s="1">
        <f t="shared" si="1"/>
        <v>2</v>
      </c>
      <c r="E58" s="1" t="s">
        <v>8</v>
      </c>
      <c r="F58" s="1">
        <v>2013</v>
      </c>
    </row>
    <row r="59" spans="1:9" x14ac:dyDescent="0.25">
      <c r="A59" s="1">
        <v>13022013</v>
      </c>
      <c r="B59" s="2">
        <v>41318</v>
      </c>
      <c r="C59" s="1">
        <f t="shared" si="0"/>
        <v>7</v>
      </c>
      <c r="D59" s="1">
        <f t="shared" si="1"/>
        <v>2</v>
      </c>
      <c r="E59" s="1" t="s">
        <v>8</v>
      </c>
      <c r="F59" s="1">
        <v>2013</v>
      </c>
    </row>
    <row r="60" spans="1:9" x14ac:dyDescent="0.25">
      <c r="A60" s="1">
        <v>14022013</v>
      </c>
      <c r="B60" s="2">
        <v>41319</v>
      </c>
      <c r="C60" s="1">
        <f t="shared" si="0"/>
        <v>7</v>
      </c>
      <c r="D60" s="1">
        <f t="shared" si="1"/>
        <v>2</v>
      </c>
      <c r="E60" s="1" t="s">
        <v>8</v>
      </c>
      <c r="F60" s="1">
        <v>2013</v>
      </c>
    </row>
    <row r="61" spans="1:9" x14ac:dyDescent="0.25">
      <c r="A61" s="1">
        <v>15022013</v>
      </c>
      <c r="B61" s="2">
        <v>41320</v>
      </c>
      <c r="C61" s="1">
        <f t="shared" si="0"/>
        <v>7</v>
      </c>
      <c r="D61" s="1">
        <f t="shared" si="1"/>
        <v>2</v>
      </c>
      <c r="E61" s="1" t="s">
        <v>8</v>
      </c>
      <c r="F61" s="1">
        <v>2013</v>
      </c>
    </row>
    <row r="62" spans="1:9" x14ac:dyDescent="0.25">
      <c r="A62" s="1">
        <v>21022013</v>
      </c>
      <c r="B62" s="2">
        <v>41326</v>
      </c>
      <c r="C62" s="1">
        <f t="shared" si="0"/>
        <v>8</v>
      </c>
      <c r="D62" s="1">
        <f t="shared" si="1"/>
        <v>2</v>
      </c>
      <c r="E62" s="1" t="s">
        <v>8</v>
      </c>
      <c r="F62" s="1">
        <v>2013</v>
      </c>
    </row>
    <row r="64" spans="1:9" x14ac:dyDescent="0.25">
      <c r="A64" s="17" t="s">
        <v>107</v>
      </c>
      <c r="B64" s="8"/>
      <c r="C64" s="8"/>
      <c r="D64" s="8"/>
      <c r="E64" s="8"/>
      <c r="F64" s="8"/>
      <c r="G64" s="8"/>
      <c r="H64" s="8"/>
      <c r="I64" s="8"/>
    </row>
    <row r="65" spans="1:9" x14ac:dyDescent="0.25">
      <c r="A65" s="8" t="s">
        <v>108</v>
      </c>
      <c r="B65" s="8" t="s">
        <v>98</v>
      </c>
      <c r="C65" s="8" t="s">
        <v>70</v>
      </c>
      <c r="D65" s="8" t="s">
        <v>62</v>
      </c>
      <c r="E65" s="3" t="s">
        <v>58</v>
      </c>
      <c r="F65" s="8" t="s">
        <v>0</v>
      </c>
      <c r="G65" s="8" t="s">
        <v>109</v>
      </c>
      <c r="H65" s="8" t="s">
        <v>110</v>
      </c>
      <c r="I65" s="8" t="s">
        <v>111</v>
      </c>
    </row>
    <row r="66" spans="1:9" x14ac:dyDescent="0.25">
      <c r="A66">
        <v>20131205</v>
      </c>
      <c r="B66">
        <v>1</v>
      </c>
      <c r="C66">
        <v>1</v>
      </c>
      <c r="D66">
        <v>1</v>
      </c>
      <c r="E66">
        <v>1</v>
      </c>
      <c r="F66">
        <v>1</v>
      </c>
      <c r="G66">
        <v>100000</v>
      </c>
      <c r="H66">
        <v>1.1000000000000001</v>
      </c>
      <c r="I66">
        <v>107800</v>
      </c>
    </row>
    <row r="67" spans="1:9" x14ac:dyDescent="0.25">
      <c r="A67">
        <v>20141120</v>
      </c>
      <c r="B67">
        <v>2</v>
      </c>
      <c r="C67">
        <v>2</v>
      </c>
      <c r="D67">
        <v>1</v>
      </c>
      <c r="E67">
        <v>2</v>
      </c>
      <c r="F67">
        <v>2</v>
      </c>
      <c r="G67">
        <v>200000</v>
      </c>
      <c r="H67">
        <v>0.8</v>
      </c>
      <c r="I67">
        <v>133000</v>
      </c>
    </row>
    <row r="68" spans="1:9" x14ac:dyDescent="0.25">
      <c r="A68">
        <v>20150417</v>
      </c>
      <c r="B68">
        <v>3</v>
      </c>
      <c r="C68">
        <v>3</v>
      </c>
      <c r="D68">
        <v>3</v>
      </c>
      <c r="E68">
        <v>3</v>
      </c>
      <c r="F68">
        <v>3</v>
      </c>
      <c r="G68">
        <v>175000</v>
      </c>
      <c r="H68">
        <v>0.7</v>
      </c>
      <c r="I68">
        <v>118825</v>
      </c>
    </row>
    <row r="69" spans="1:9" x14ac:dyDescent="0.25">
      <c r="A69">
        <v>20140810</v>
      </c>
      <c r="B69">
        <v>4</v>
      </c>
      <c r="C69">
        <v>1</v>
      </c>
      <c r="D69">
        <v>2</v>
      </c>
      <c r="E69">
        <v>2</v>
      </c>
      <c r="F69">
        <v>3</v>
      </c>
      <c r="G69">
        <v>50000</v>
      </c>
      <c r="H69">
        <v>1.5</v>
      </c>
      <c r="I69">
        <v>73500</v>
      </c>
    </row>
    <row r="70" spans="1:9" x14ac:dyDescent="0.25">
      <c r="A70">
        <v>20140517</v>
      </c>
      <c r="B70">
        <v>5</v>
      </c>
      <c r="C70">
        <v>1</v>
      </c>
      <c r="D70">
        <v>2</v>
      </c>
      <c r="E70">
        <v>2</v>
      </c>
      <c r="F70">
        <v>1</v>
      </c>
      <c r="G70">
        <v>80000</v>
      </c>
      <c r="H70">
        <v>1.5</v>
      </c>
      <c r="I70">
        <v>114000</v>
      </c>
    </row>
    <row r="71" spans="1:9" x14ac:dyDescent="0.25">
      <c r="A71">
        <v>20170714</v>
      </c>
      <c r="B71">
        <v>6</v>
      </c>
      <c r="C71">
        <v>1</v>
      </c>
      <c r="D71">
        <v>2</v>
      </c>
      <c r="E71">
        <v>2</v>
      </c>
      <c r="F71">
        <v>1</v>
      </c>
      <c r="G71">
        <v>160000</v>
      </c>
      <c r="H71">
        <v>1.3</v>
      </c>
      <c r="I71">
        <v>195520</v>
      </c>
    </row>
    <row r="72" spans="1:9" x14ac:dyDescent="0.25">
      <c r="A72">
        <v>20130608</v>
      </c>
      <c r="B72">
        <v>7</v>
      </c>
      <c r="C72">
        <v>3</v>
      </c>
      <c r="D72">
        <v>1</v>
      </c>
      <c r="E72">
        <v>2</v>
      </c>
      <c r="F72">
        <v>4</v>
      </c>
      <c r="G72">
        <v>95000</v>
      </c>
      <c r="H72">
        <v>0.9</v>
      </c>
      <c r="I72">
        <f>G72*H72*0.98</f>
        <v>83790</v>
      </c>
    </row>
    <row r="73" spans="1:9" x14ac:dyDescent="0.25">
      <c r="A73">
        <v>20140315</v>
      </c>
      <c r="B73">
        <v>8</v>
      </c>
      <c r="C73">
        <v>2</v>
      </c>
      <c r="D73">
        <v>3</v>
      </c>
      <c r="E73">
        <v>1</v>
      </c>
      <c r="F73">
        <v>2</v>
      </c>
      <c r="G73">
        <v>115000</v>
      </c>
      <c r="H73">
        <v>0.9</v>
      </c>
      <c r="I73">
        <f>G73*H73*0.97</f>
        <v>100395</v>
      </c>
    </row>
    <row r="75" spans="1:9" x14ac:dyDescent="0.25">
      <c r="A75" s="17" t="s">
        <v>112</v>
      </c>
    </row>
    <row r="76" spans="1:9" s="8" customFormat="1" x14ac:dyDescent="0.25">
      <c r="A76" s="8" t="s">
        <v>108</v>
      </c>
      <c r="B76" s="8" t="s">
        <v>106</v>
      </c>
      <c r="C76" s="8" t="s">
        <v>0</v>
      </c>
      <c r="D76" s="8" t="s">
        <v>113</v>
      </c>
      <c r="E76" s="8" t="s">
        <v>114</v>
      </c>
      <c r="F76" s="8" t="s">
        <v>115</v>
      </c>
    </row>
    <row r="77" spans="1:9" x14ac:dyDescent="0.25">
      <c r="A77">
        <v>20140124</v>
      </c>
      <c r="B77">
        <v>1</v>
      </c>
      <c r="C77">
        <v>1</v>
      </c>
      <c r="D77">
        <v>37500</v>
      </c>
      <c r="E77">
        <v>25400</v>
      </c>
      <c r="F77">
        <v>25500</v>
      </c>
    </row>
    <row r="78" spans="1:9" x14ac:dyDescent="0.25">
      <c r="A78">
        <v>20140224</v>
      </c>
      <c r="B78">
        <v>2</v>
      </c>
      <c r="C78">
        <v>1</v>
      </c>
      <c r="D78">
        <v>9000</v>
      </c>
      <c r="E78">
        <v>9000</v>
      </c>
      <c r="F78">
        <v>9000</v>
      </c>
    </row>
    <row r="79" spans="1:9" x14ac:dyDescent="0.25">
      <c r="A79">
        <v>20150224</v>
      </c>
      <c r="B79">
        <v>3</v>
      </c>
      <c r="C79">
        <v>2</v>
      </c>
      <c r="D79">
        <v>42500</v>
      </c>
      <c r="E79">
        <v>30900</v>
      </c>
      <c r="F79">
        <v>32000</v>
      </c>
    </row>
    <row r="81" spans="1:9" x14ac:dyDescent="0.25">
      <c r="A81" s="18" t="s">
        <v>116</v>
      </c>
    </row>
    <row r="82" spans="1:9" s="8" customFormat="1" x14ac:dyDescent="0.25">
      <c r="A82" s="9" t="s">
        <v>108</v>
      </c>
      <c r="B82" s="8" t="s">
        <v>62</v>
      </c>
      <c r="C82" s="8" t="s">
        <v>58</v>
      </c>
      <c r="D82" s="8" t="s">
        <v>117</v>
      </c>
      <c r="E82" s="8" t="s">
        <v>118</v>
      </c>
      <c r="F82" s="8" t="s">
        <v>119</v>
      </c>
      <c r="G82" s="8" t="s">
        <v>120</v>
      </c>
    </row>
    <row r="83" spans="1:9" x14ac:dyDescent="0.25">
      <c r="A83">
        <v>20140101</v>
      </c>
      <c r="B83">
        <v>1</v>
      </c>
      <c r="C83">
        <v>1</v>
      </c>
      <c r="D83" s="10">
        <v>759000</v>
      </c>
      <c r="E83" s="11">
        <v>993800</v>
      </c>
      <c r="F83" s="12">
        <v>10000000</v>
      </c>
      <c r="G83" s="13">
        <v>13500000</v>
      </c>
    </row>
    <row r="84" spans="1:9" x14ac:dyDescent="0.25">
      <c r="A84">
        <v>20140201</v>
      </c>
      <c r="B84">
        <v>1</v>
      </c>
      <c r="C84">
        <v>1</v>
      </c>
      <c r="D84" s="14">
        <f>D83+877000</f>
        <v>1636000</v>
      </c>
      <c r="E84" s="14">
        <f>E83+890000</f>
        <v>1883800</v>
      </c>
      <c r="F84" s="12">
        <v>10000000</v>
      </c>
      <c r="G84" s="13">
        <v>13500000</v>
      </c>
      <c r="I84" s="4"/>
    </row>
    <row r="85" spans="1:9" x14ac:dyDescent="0.25">
      <c r="A85">
        <v>20140301</v>
      </c>
      <c r="B85">
        <v>1</v>
      </c>
      <c r="C85">
        <v>1</v>
      </c>
      <c r="D85" s="14">
        <f>D84+687000</f>
        <v>2323000</v>
      </c>
      <c r="E85" s="14">
        <f t="shared" ref="E85:E94" si="2">E84+1220000</f>
        <v>3103800</v>
      </c>
      <c r="F85" s="12">
        <v>10000000</v>
      </c>
      <c r="G85" s="13">
        <v>13500000</v>
      </c>
    </row>
    <row r="86" spans="1:9" x14ac:dyDescent="0.25">
      <c r="A86">
        <v>20140401</v>
      </c>
      <c r="B86">
        <v>1</v>
      </c>
      <c r="C86">
        <v>1</v>
      </c>
      <c r="D86" s="14">
        <f>D85+569000</f>
        <v>2892000</v>
      </c>
      <c r="E86" s="14">
        <f>E85+793000</f>
        <v>3896800</v>
      </c>
      <c r="F86" s="12">
        <v>10000000</v>
      </c>
      <c r="G86" s="13">
        <v>13500000</v>
      </c>
    </row>
    <row r="87" spans="1:9" x14ac:dyDescent="0.25">
      <c r="A87">
        <v>20140501</v>
      </c>
      <c r="B87">
        <v>1</v>
      </c>
      <c r="C87">
        <v>1</v>
      </c>
      <c r="D87" s="14">
        <f t="shared" ref="D87:D94" si="3">D86+877000</f>
        <v>3769000</v>
      </c>
      <c r="E87" s="14">
        <f t="shared" si="2"/>
        <v>5116800</v>
      </c>
      <c r="F87" s="12">
        <v>10000000</v>
      </c>
      <c r="G87" s="13">
        <v>13500000</v>
      </c>
    </row>
    <row r="88" spans="1:9" x14ac:dyDescent="0.25">
      <c r="A88">
        <v>20140601</v>
      </c>
      <c r="B88">
        <v>1</v>
      </c>
      <c r="C88">
        <v>1</v>
      </c>
      <c r="D88" s="14">
        <f t="shared" si="3"/>
        <v>4646000</v>
      </c>
      <c r="E88" s="14">
        <f t="shared" si="2"/>
        <v>6336800</v>
      </c>
      <c r="F88" s="12">
        <v>10000000</v>
      </c>
      <c r="G88" s="13">
        <v>13500000</v>
      </c>
    </row>
    <row r="89" spans="1:9" x14ac:dyDescent="0.25">
      <c r="A89">
        <v>20140701</v>
      </c>
      <c r="B89">
        <v>1</v>
      </c>
      <c r="C89">
        <v>1</v>
      </c>
      <c r="D89" s="14">
        <f t="shared" si="3"/>
        <v>5523000</v>
      </c>
      <c r="E89" s="14">
        <f t="shared" si="2"/>
        <v>7556800</v>
      </c>
      <c r="F89" s="12">
        <v>10000000</v>
      </c>
      <c r="G89" s="13">
        <v>13500000</v>
      </c>
    </row>
    <row r="90" spans="1:9" x14ac:dyDescent="0.25">
      <c r="A90">
        <v>20140801</v>
      </c>
      <c r="B90">
        <v>1</v>
      </c>
      <c r="C90">
        <v>1</v>
      </c>
      <c r="D90" s="14">
        <f t="shared" si="3"/>
        <v>6400000</v>
      </c>
      <c r="E90" s="14">
        <f t="shared" si="2"/>
        <v>8776800</v>
      </c>
      <c r="F90" s="12">
        <v>10000000</v>
      </c>
      <c r="G90" s="13">
        <v>13500000</v>
      </c>
    </row>
    <row r="91" spans="1:9" x14ac:dyDescent="0.25">
      <c r="A91">
        <v>20140901</v>
      </c>
      <c r="B91">
        <v>1</v>
      </c>
      <c r="C91">
        <v>1</v>
      </c>
      <c r="D91" s="14">
        <f t="shared" si="3"/>
        <v>7277000</v>
      </c>
      <c r="E91" s="14">
        <f t="shared" si="2"/>
        <v>9996800</v>
      </c>
      <c r="F91" s="12">
        <v>10000000</v>
      </c>
      <c r="G91" s="13">
        <v>13500000</v>
      </c>
    </row>
    <row r="92" spans="1:9" x14ac:dyDescent="0.25">
      <c r="A92">
        <v>20141001</v>
      </c>
      <c r="B92">
        <v>1</v>
      </c>
      <c r="C92">
        <v>1</v>
      </c>
      <c r="D92" s="14">
        <f t="shared" si="3"/>
        <v>8154000</v>
      </c>
      <c r="E92" s="14">
        <f t="shared" si="2"/>
        <v>11216800</v>
      </c>
      <c r="F92" s="12">
        <v>10000000</v>
      </c>
      <c r="G92" s="13">
        <v>13500000</v>
      </c>
    </row>
    <row r="93" spans="1:9" x14ac:dyDescent="0.25">
      <c r="A93">
        <v>20141101</v>
      </c>
      <c r="B93">
        <v>1</v>
      </c>
      <c r="C93">
        <v>1</v>
      </c>
      <c r="D93" s="14">
        <f t="shared" si="3"/>
        <v>9031000</v>
      </c>
      <c r="E93" s="14">
        <f t="shared" si="2"/>
        <v>12436800</v>
      </c>
      <c r="F93" s="12">
        <v>10000000</v>
      </c>
      <c r="G93" s="13">
        <v>13500000</v>
      </c>
    </row>
    <row r="94" spans="1:9" x14ac:dyDescent="0.25">
      <c r="A94">
        <v>20141201</v>
      </c>
      <c r="B94">
        <v>1</v>
      </c>
      <c r="C94">
        <v>1</v>
      </c>
      <c r="D94" s="14">
        <f t="shared" si="3"/>
        <v>9908000</v>
      </c>
      <c r="E94" s="14">
        <f t="shared" si="2"/>
        <v>13656800</v>
      </c>
      <c r="F94" s="12">
        <v>10000000</v>
      </c>
      <c r="G94" s="13">
        <v>13500000</v>
      </c>
    </row>
    <row r="96" spans="1:9" s="8" customFormat="1" x14ac:dyDescent="0.25">
      <c r="A96" s="17" t="s">
        <v>121</v>
      </c>
    </row>
    <row r="97" spans="1:18" s="8" customFormat="1" x14ac:dyDescent="0.25">
      <c r="A97" s="8" t="s">
        <v>108</v>
      </c>
      <c r="B97" s="8" t="s">
        <v>94</v>
      </c>
      <c r="C97" s="8" t="s">
        <v>70</v>
      </c>
      <c r="D97" s="8" t="s">
        <v>62</v>
      </c>
      <c r="E97" s="8" t="s">
        <v>58</v>
      </c>
      <c r="F97" s="8" t="s">
        <v>0</v>
      </c>
      <c r="G97" s="8" t="s">
        <v>122</v>
      </c>
      <c r="H97" s="8" t="s">
        <v>123</v>
      </c>
      <c r="I97" s="8" t="s">
        <v>124</v>
      </c>
      <c r="J97" s="8" t="s">
        <v>125</v>
      </c>
    </row>
    <row r="98" spans="1:18" x14ac:dyDescent="0.25">
      <c r="A98" s="4">
        <v>20140103</v>
      </c>
      <c r="B98">
        <v>1</v>
      </c>
      <c r="C98">
        <v>1</v>
      </c>
      <c r="D98" s="19">
        <v>1</v>
      </c>
      <c r="E98">
        <v>1</v>
      </c>
      <c r="F98">
        <v>1</v>
      </c>
      <c r="G98">
        <v>100000</v>
      </c>
      <c r="H98">
        <f>'[1]Other Data Sources'!C58</f>
        <v>0</v>
      </c>
      <c r="I98">
        <f>J98*H98*0.98</f>
        <v>0</v>
      </c>
      <c r="J98">
        <f>'[1]Other Data Sources'!B58</f>
        <v>0</v>
      </c>
    </row>
    <row r="99" spans="1:18" x14ac:dyDescent="0.25">
      <c r="A99">
        <v>20150103</v>
      </c>
      <c r="B99">
        <v>2</v>
      </c>
      <c r="C99">
        <v>2</v>
      </c>
      <c r="D99" s="19">
        <v>1</v>
      </c>
      <c r="E99">
        <v>2</v>
      </c>
      <c r="F99">
        <v>2</v>
      </c>
      <c r="G99">
        <v>200000</v>
      </c>
      <c r="H99">
        <f>'[1]Other Data Sources'!C59</f>
        <v>0</v>
      </c>
      <c r="I99">
        <f>J99*H99*0.95</f>
        <v>0</v>
      </c>
      <c r="J99">
        <f>'[1]Other Data Sources'!B59</f>
        <v>0</v>
      </c>
    </row>
    <row r="100" spans="1:18" x14ac:dyDescent="0.25">
      <c r="A100">
        <v>20150403</v>
      </c>
      <c r="B100">
        <v>3</v>
      </c>
      <c r="C100">
        <v>3</v>
      </c>
      <c r="D100" s="19">
        <v>1</v>
      </c>
      <c r="E100">
        <v>3</v>
      </c>
      <c r="F100">
        <v>3</v>
      </c>
      <c r="G100">
        <v>150000</v>
      </c>
      <c r="H100">
        <f>'[1]Other Data Sources'!C60</f>
        <v>0</v>
      </c>
      <c r="I100">
        <f>J100*H100*0.97</f>
        <v>0</v>
      </c>
      <c r="J100">
        <f>'[1]Other Data Sources'!B60</f>
        <v>0</v>
      </c>
    </row>
    <row r="101" spans="1:18" x14ac:dyDescent="0.25">
      <c r="A101">
        <v>20140603</v>
      </c>
      <c r="B101">
        <v>4</v>
      </c>
      <c r="C101">
        <v>3</v>
      </c>
      <c r="D101" s="19">
        <v>1</v>
      </c>
      <c r="E101">
        <v>3</v>
      </c>
      <c r="F101">
        <v>3</v>
      </c>
      <c r="G101">
        <v>50000</v>
      </c>
      <c r="H101">
        <f>'[1]Other Data Sources'!C61</f>
        <v>0</v>
      </c>
      <c r="I101">
        <f>J101*H101*0.98</f>
        <v>0</v>
      </c>
      <c r="J101">
        <f>'[1]Other Data Sources'!B61</f>
        <v>0</v>
      </c>
    </row>
    <row r="102" spans="1:18" x14ac:dyDescent="0.25">
      <c r="A102">
        <v>20141005</v>
      </c>
      <c r="B102">
        <v>5</v>
      </c>
      <c r="C102">
        <v>1</v>
      </c>
      <c r="D102" s="19">
        <v>1</v>
      </c>
      <c r="E102">
        <v>2</v>
      </c>
      <c r="F102">
        <v>1</v>
      </c>
      <c r="G102">
        <v>75000</v>
      </c>
      <c r="H102">
        <f>'[1]Other Data Sources'!C62</f>
        <v>0</v>
      </c>
      <c r="I102">
        <f>J102*H102*0.95</f>
        <v>0</v>
      </c>
      <c r="J102">
        <f>'[1]Other Data Sources'!B62</f>
        <v>0</v>
      </c>
    </row>
    <row r="103" spans="1:18" x14ac:dyDescent="0.25">
      <c r="A103">
        <v>20150501</v>
      </c>
      <c r="B103">
        <v>6</v>
      </c>
      <c r="C103">
        <v>1</v>
      </c>
      <c r="D103" s="19">
        <v>1</v>
      </c>
      <c r="E103">
        <v>2</v>
      </c>
      <c r="F103">
        <v>1</v>
      </c>
      <c r="G103">
        <v>160000</v>
      </c>
      <c r="H103">
        <f>'[1]Other Data Sources'!C63</f>
        <v>0</v>
      </c>
      <c r="I103">
        <f>J103*H103*0.94</f>
        <v>0</v>
      </c>
      <c r="J103">
        <f>'[1]Other Data Sources'!B63</f>
        <v>0</v>
      </c>
    </row>
    <row r="104" spans="1:18" x14ac:dyDescent="0.25">
      <c r="H104" s="6"/>
      <c r="I104" s="6"/>
    </row>
    <row r="105" spans="1:1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5">
      <c r="D106" s="6"/>
      <c r="E106" s="6"/>
    </row>
    <row r="107" spans="1:18" x14ac:dyDescent="0.25">
      <c r="D107" s="6"/>
      <c r="E107" s="6"/>
    </row>
    <row r="108" spans="1:18" x14ac:dyDescent="0.25">
      <c r="D108" s="6"/>
      <c r="E108" s="6"/>
    </row>
    <row r="109" spans="1:18" x14ac:dyDescent="0.25">
      <c r="D109" s="6"/>
      <c r="E109" s="6"/>
    </row>
    <row r="110" spans="1:18" x14ac:dyDescent="0.25">
      <c r="D110" s="6"/>
      <c r="E110" s="6"/>
    </row>
    <row r="111" spans="1:18" x14ac:dyDescent="0.25">
      <c r="D111" s="6"/>
      <c r="E111" s="6"/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Vorsselmans</dc:creator>
  <cp:lastModifiedBy>Tom Vorsselmans</cp:lastModifiedBy>
  <dcterms:created xsi:type="dcterms:W3CDTF">2017-03-05T08:15:28Z</dcterms:created>
  <dcterms:modified xsi:type="dcterms:W3CDTF">2017-06-23T20:05:14Z</dcterms:modified>
</cp:coreProperties>
</file>