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orrect buy sell count" sheetId="1" r:id="rId1"/>
    <sheet name="Target - S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2" l="1"/>
  <c r="G9" i="2" s="1"/>
  <c r="F4" i="2"/>
  <c r="G4" i="2" s="1"/>
  <c r="H4" i="2" s="1"/>
  <c r="G2" i="1"/>
  <c r="L4" i="2" l="1"/>
  <c r="I4" i="2"/>
  <c r="J4" i="2" s="1"/>
  <c r="K9" i="2"/>
  <c r="M9" i="2" s="1"/>
  <c r="L9" i="2"/>
  <c r="H9" i="2"/>
  <c r="I9" i="2" s="1"/>
  <c r="J9" i="2" s="1"/>
  <c r="K4" i="2"/>
  <c r="M4" i="2" s="1"/>
  <c r="F15" i="2"/>
  <c r="G15" i="2" s="1"/>
  <c r="L15" i="2" l="1"/>
  <c r="K15" i="2"/>
  <c r="M15" i="2" s="1"/>
  <c r="H15" i="2"/>
  <c r="I15" i="2" s="1"/>
  <c r="J15" i="2" s="1"/>
  <c r="B3" i="1"/>
  <c r="F14" i="2"/>
  <c r="G14" i="2" s="1"/>
  <c r="F8" i="2"/>
  <c r="G8" i="2" s="1"/>
  <c r="F3" i="2"/>
  <c r="G3" i="2" s="1"/>
  <c r="F13" i="2"/>
  <c r="G13" i="2" s="1"/>
  <c r="K13" i="2" s="1"/>
  <c r="M13" i="2" s="1"/>
  <c r="F7" i="2"/>
  <c r="F2" i="2"/>
  <c r="G2" i="2" s="1"/>
  <c r="L2" i="2" s="1"/>
  <c r="B2" i="1"/>
  <c r="K3" i="2" l="1"/>
  <c r="M3" i="2" s="1"/>
  <c r="L3" i="2"/>
  <c r="G19" i="2"/>
  <c r="L8" i="2"/>
  <c r="K2" i="2"/>
  <c r="M2" i="2" s="1"/>
  <c r="K8" i="2"/>
  <c r="M8" i="2" s="1"/>
  <c r="G20" i="2"/>
  <c r="H2" i="2"/>
  <c r="I2" i="2" s="1"/>
  <c r="J2" i="2" s="1"/>
  <c r="G7" i="2"/>
  <c r="G5" i="2"/>
  <c r="L14" i="2"/>
  <c r="K14" i="2"/>
  <c r="M14" i="2" s="1"/>
  <c r="H14" i="2"/>
  <c r="I14" i="2" s="1"/>
  <c r="J14" i="2" s="1"/>
  <c r="H8" i="2"/>
  <c r="I8" i="2" s="1"/>
  <c r="J8" i="2" s="1"/>
  <c r="H3" i="2"/>
  <c r="H13" i="2"/>
  <c r="I13" i="2" s="1"/>
  <c r="J13" i="2" s="1"/>
  <c r="L13" i="2"/>
  <c r="L7" i="2" l="1"/>
  <c r="G18" i="2"/>
  <c r="G21" i="2" s="1"/>
  <c r="K7" i="2"/>
  <c r="M7" i="2" s="1"/>
  <c r="L5" i="2"/>
  <c r="H7" i="2"/>
  <c r="I7" i="2" s="1"/>
  <c r="J7" i="2" s="1"/>
  <c r="I3" i="2"/>
  <c r="J3" i="2" s="1"/>
  <c r="H5" i="2"/>
</calcChain>
</file>

<file path=xl/sharedStrings.xml><?xml version="1.0" encoding="utf-8"?>
<sst xmlns="http://schemas.openxmlformats.org/spreadsheetml/2006/main" count="29" uniqueCount="23">
  <si>
    <t>minus 2%</t>
  </si>
  <si>
    <t>PUT(PE)</t>
  </si>
  <si>
    <t>CALL(CE)</t>
  </si>
  <si>
    <t>Lot</t>
  </si>
  <si>
    <t>To be traded price</t>
  </si>
  <si>
    <t>Quantity</t>
  </si>
  <si>
    <t>Total Amount</t>
  </si>
  <si>
    <t>SL Price</t>
  </si>
  <si>
    <t>Total Profit+invest amount</t>
  </si>
  <si>
    <t>Profit 100%</t>
  </si>
  <si>
    <t>Total Quntity</t>
  </si>
  <si>
    <t>SL loss</t>
  </si>
  <si>
    <t>Target price</t>
  </si>
  <si>
    <t>Total get price after profit</t>
  </si>
  <si>
    <t>Total the Price in SL</t>
  </si>
  <si>
    <t>Sl.NO</t>
  </si>
  <si>
    <t xml:space="preserve">Buy </t>
  </si>
  <si>
    <t>Buy for edge</t>
  </si>
  <si>
    <t>Index</t>
  </si>
  <si>
    <t>SL 40%</t>
  </si>
  <si>
    <t>MCDOWELL-N 800 PE</t>
  </si>
  <si>
    <t>VOLTAS 920 PE</t>
  </si>
  <si>
    <t>LT 1840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</si>
</sst>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9"/>
      <color rgb="FF4A4A4A"/>
      <name val="Roboto"/>
    </font>
    <font>
      <b/>
      <sz val="11"/>
      <color rgb="FF4A4A4A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4" fontId="1" fillId="0" borderId="0" xfId="0" applyNumberFormat="1" applyFon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4" fontId="2" fillId="4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4" sqref="A4"/>
    </sheetView>
  </sheetViews>
  <sheetFormatPr defaultRowHeight="15"/>
  <cols>
    <col min="2" max="2" width="12.140625" bestFit="1" customWidth="1"/>
  </cols>
  <sheetData>
    <row r="1" spans="1:7" ht="15.75" thickBot="1">
      <c r="A1" t="s">
        <v>2</v>
      </c>
      <c r="B1" s="1">
        <v>0.02</v>
      </c>
      <c r="F1" t="s">
        <v>1</v>
      </c>
      <c r="G1" t="s">
        <v>0</v>
      </c>
    </row>
    <row r="2" spans="1:7" ht="15.75" thickBot="1">
      <c r="A2" s="7">
        <v>321</v>
      </c>
      <c r="B2">
        <f>(A2+(A2*2%))</f>
        <v>327.42</v>
      </c>
      <c r="F2" s="6">
        <v>942.2</v>
      </c>
      <c r="G2">
        <f>(F2-(F2*2%))</f>
        <v>923.35599999999999</v>
      </c>
    </row>
    <row r="3" spans="1:7">
      <c r="A3" s="2">
        <v>94</v>
      </c>
      <c r="B3">
        <f>(A3+(A3*2%))</f>
        <v>95.88</v>
      </c>
    </row>
    <row r="8" spans="1:7">
      <c r="B8" t="s">
        <v>16</v>
      </c>
      <c r="C8">
        <v>2</v>
      </c>
      <c r="D8" s="3">
        <v>0.3923611111111111</v>
      </c>
    </row>
    <row r="9" spans="1:7">
      <c r="B9" t="s">
        <v>17</v>
      </c>
      <c r="C9">
        <v>1</v>
      </c>
      <c r="D9" s="3">
        <v>0.40625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E10" sqref="E10"/>
    </sheetView>
  </sheetViews>
  <sheetFormatPr defaultRowHeight="15"/>
  <cols>
    <col min="2" max="2" width="25" customWidth="1"/>
    <col min="3" max="3" width="24.140625" bestFit="1" customWidth="1"/>
    <col min="6" max="6" width="12.5703125" bestFit="1" customWidth="1"/>
    <col min="7" max="7" width="13.140625" bestFit="1" customWidth="1"/>
    <col min="8" max="8" width="13.140625" customWidth="1"/>
    <col min="9" max="9" width="25" bestFit="1" customWidth="1"/>
    <col min="10" max="10" width="17.140625" customWidth="1"/>
    <col min="11" max="11" width="6.85546875" bestFit="1" customWidth="1"/>
    <col min="12" max="12" width="10" customWidth="1"/>
  </cols>
  <sheetData>
    <row r="1" spans="1:13">
      <c r="A1" t="s">
        <v>15</v>
      </c>
      <c r="B1" t="s">
        <v>18</v>
      </c>
      <c r="C1" t="s">
        <v>4</v>
      </c>
      <c r="D1" t="s">
        <v>3</v>
      </c>
      <c r="E1" t="s">
        <v>5</v>
      </c>
      <c r="F1" t="s">
        <v>10</v>
      </c>
      <c r="G1" t="s">
        <v>6</v>
      </c>
      <c r="H1" t="s">
        <v>9</v>
      </c>
      <c r="I1" t="s">
        <v>8</v>
      </c>
      <c r="J1" t="s">
        <v>12</v>
      </c>
      <c r="K1" t="s">
        <v>19</v>
      </c>
      <c r="L1" t="s">
        <v>11</v>
      </c>
      <c r="M1" t="s">
        <v>7</v>
      </c>
    </row>
    <row r="2" spans="1:13">
      <c r="A2">
        <v>1</v>
      </c>
      <c r="B2" t="s">
        <v>20</v>
      </c>
      <c r="C2">
        <v>327</v>
      </c>
      <c r="D2">
        <v>1</v>
      </c>
      <c r="E2">
        <v>125</v>
      </c>
      <c r="F2">
        <f>E2*D2</f>
        <v>125</v>
      </c>
      <c r="G2">
        <f>(C2*F2)</f>
        <v>40875</v>
      </c>
      <c r="H2">
        <f>(G2*100%)</f>
        <v>40875</v>
      </c>
      <c r="I2">
        <f>G2+H2</f>
        <v>81750</v>
      </c>
      <c r="J2" s="5">
        <f>I2/F2</f>
        <v>654</v>
      </c>
      <c r="K2">
        <f>(G2-(G2*40%))</f>
        <v>24525</v>
      </c>
      <c r="L2">
        <f>(G2*-40%)</f>
        <v>-16350</v>
      </c>
      <c r="M2" s="4">
        <f>(K2/F2)</f>
        <v>196.2</v>
      </c>
    </row>
    <row r="3" spans="1:13">
      <c r="A3">
        <v>2</v>
      </c>
      <c r="B3" t="s">
        <v>21</v>
      </c>
      <c r="C3">
        <v>774</v>
      </c>
      <c r="D3">
        <v>1</v>
      </c>
      <c r="E3">
        <v>50</v>
      </c>
      <c r="F3">
        <f t="shared" ref="F3:F4" si="0">E3*D3</f>
        <v>50</v>
      </c>
      <c r="G3">
        <f t="shared" ref="G3:G4" si="1">(C3*F3)</f>
        <v>38700</v>
      </c>
      <c r="H3">
        <f t="shared" ref="H3:H4" si="2">(G3*100%)</f>
        <v>38700</v>
      </c>
      <c r="I3">
        <f t="shared" ref="I3:I4" si="3">G3+H3</f>
        <v>77400</v>
      </c>
      <c r="J3" s="5">
        <f t="shared" ref="J3:J4" si="4">I3/F3</f>
        <v>1548</v>
      </c>
      <c r="K3">
        <f t="shared" ref="K3:K4" si="5">(G3-(G3*40%))</f>
        <v>23220</v>
      </c>
      <c r="L3">
        <f t="shared" ref="L3:L4" si="6">(G3*-40%)</f>
        <v>-15480</v>
      </c>
      <c r="M3" s="4">
        <f>(K3/F3)</f>
        <v>464.4</v>
      </c>
    </row>
    <row r="4" spans="1:13">
      <c r="A4">
        <v>3</v>
      </c>
      <c r="B4" t="s">
        <v>22</v>
      </c>
      <c r="C4">
        <v>95.88</v>
      </c>
      <c r="D4">
        <v>1</v>
      </c>
      <c r="E4">
        <v>125</v>
      </c>
      <c r="F4">
        <f t="shared" si="0"/>
        <v>125</v>
      </c>
      <c r="G4">
        <f t="shared" si="1"/>
        <v>11985</v>
      </c>
      <c r="H4">
        <f t="shared" si="2"/>
        <v>11985</v>
      </c>
      <c r="I4">
        <f t="shared" si="3"/>
        <v>23970</v>
      </c>
      <c r="J4" s="5">
        <f t="shared" si="4"/>
        <v>191.76</v>
      </c>
      <c r="K4">
        <f t="shared" si="5"/>
        <v>7191</v>
      </c>
      <c r="L4">
        <f t="shared" si="6"/>
        <v>-4794</v>
      </c>
      <c r="M4" s="4">
        <f>(K4/F4)</f>
        <v>57.527999999999999</v>
      </c>
    </row>
    <row r="5" spans="1:13">
      <c r="G5">
        <f>SUM(G2:G4)</f>
        <v>91560</v>
      </c>
      <c r="H5">
        <f>SUM(H2:H4)</f>
        <v>91560</v>
      </c>
      <c r="J5" s="5"/>
      <c r="L5">
        <f>SUM(L2:L4)</f>
        <v>-36624</v>
      </c>
      <c r="M5" s="4"/>
    </row>
    <row r="6" spans="1:13">
      <c r="C6" t="s">
        <v>13</v>
      </c>
      <c r="J6" s="5"/>
      <c r="M6" s="4"/>
    </row>
    <row r="7" spans="1:13">
      <c r="A7">
        <v>1</v>
      </c>
      <c r="B7" t="s">
        <v>20</v>
      </c>
      <c r="C7">
        <v>275</v>
      </c>
      <c r="D7">
        <v>1</v>
      </c>
      <c r="E7">
        <v>125</v>
      </c>
      <c r="F7">
        <f>E7*D7</f>
        <v>125</v>
      </c>
      <c r="G7">
        <f>(C7*F7)</f>
        <v>34375</v>
      </c>
      <c r="H7">
        <f>(G7*100%)</f>
        <v>34375</v>
      </c>
      <c r="I7">
        <f>G7+H7</f>
        <v>68750</v>
      </c>
      <c r="J7" s="5">
        <f>I7/F7</f>
        <v>550</v>
      </c>
      <c r="K7">
        <f>(G7-(G7*40%))</f>
        <v>20625</v>
      </c>
      <c r="L7">
        <f>(G7*-40%)</f>
        <v>-13750</v>
      </c>
      <c r="M7" s="4">
        <f>(K7/F7)</f>
        <v>165</v>
      </c>
    </row>
    <row r="8" spans="1:13">
      <c r="A8">
        <v>2</v>
      </c>
      <c r="B8" t="s">
        <v>21</v>
      </c>
      <c r="C8">
        <v>647</v>
      </c>
      <c r="D8">
        <v>1</v>
      </c>
      <c r="E8">
        <v>50</v>
      </c>
      <c r="F8">
        <f t="shared" ref="F8:F9" si="7">E8*D8</f>
        <v>50</v>
      </c>
      <c r="G8">
        <f t="shared" ref="G8" si="8">(C8*F8)</f>
        <v>32350</v>
      </c>
      <c r="H8">
        <f t="shared" ref="H8:H9" si="9">(G8*100%)</f>
        <v>32350</v>
      </c>
      <c r="I8">
        <f t="shared" ref="I8:I9" si="10">G8+H8</f>
        <v>64700</v>
      </c>
      <c r="J8" s="5">
        <f t="shared" ref="J8:J9" si="11">I8/F8</f>
        <v>1294</v>
      </c>
      <c r="K8">
        <f t="shared" ref="K8:K9" si="12">(G8-(G8*40%))</f>
        <v>19410</v>
      </c>
      <c r="L8">
        <f>(G8*-40%)</f>
        <v>-12940</v>
      </c>
      <c r="M8" s="4">
        <f>(K8/F8)</f>
        <v>388.2</v>
      </c>
    </row>
    <row r="9" spans="1:13">
      <c r="A9">
        <v>3</v>
      </c>
      <c r="B9" t="s">
        <v>22</v>
      </c>
      <c r="C9">
        <v>94</v>
      </c>
      <c r="D9">
        <v>1</v>
      </c>
      <c r="E9">
        <v>125</v>
      </c>
      <c r="F9">
        <f t="shared" si="7"/>
        <v>125</v>
      </c>
      <c r="G9">
        <f>(C9*F9)</f>
        <v>11750</v>
      </c>
      <c r="H9">
        <f t="shared" si="9"/>
        <v>11750</v>
      </c>
      <c r="I9">
        <f t="shared" si="10"/>
        <v>23500</v>
      </c>
      <c r="J9" s="5">
        <f t="shared" si="11"/>
        <v>188</v>
      </c>
      <c r="K9">
        <f t="shared" si="12"/>
        <v>7050</v>
      </c>
      <c r="L9">
        <f t="shared" ref="L9" si="13">(G9*-40%)</f>
        <v>-4700</v>
      </c>
      <c r="M9" s="4">
        <f>(K9/F9)</f>
        <v>56.4</v>
      </c>
    </row>
    <row r="10" spans="1:13">
      <c r="J10" s="5"/>
      <c r="M10" s="4"/>
    </row>
    <row r="11" spans="1:13">
      <c r="J11" s="5"/>
      <c r="M11" s="4"/>
    </row>
    <row r="12" spans="1:13">
      <c r="C12" t="s">
        <v>14</v>
      </c>
      <c r="J12" s="5"/>
      <c r="M12" s="4"/>
    </row>
    <row r="13" spans="1:13">
      <c r="A13">
        <v>1</v>
      </c>
      <c r="B13" t="s">
        <v>20</v>
      </c>
      <c r="C13">
        <v>0</v>
      </c>
      <c r="D13">
        <v>1</v>
      </c>
      <c r="E13">
        <v>0</v>
      </c>
      <c r="F13">
        <f>E13*D13</f>
        <v>0</v>
      </c>
      <c r="G13">
        <f>(C13*F13)</f>
        <v>0</v>
      </c>
      <c r="H13">
        <f>(G13*100%)</f>
        <v>0</v>
      </c>
      <c r="I13">
        <f>G13+H13</f>
        <v>0</v>
      </c>
      <c r="J13" s="5" t="e">
        <f>I13/F13</f>
        <v>#DIV/0!</v>
      </c>
      <c r="K13">
        <f>(G13-(G13*30%))</f>
        <v>0</v>
      </c>
      <c r="L13">
        <f>(G13*-30%)</f>
        <v>0</v>
      </c>
      <c r="M13" s="4" t="e">
        <f>(K13/F13)</f>
        <v>#DIV/0!</v>
      </c>
    </row>
    <row r="14" spans="1:13">
      <c r="A14">
        <v>2</v>
      </c>
      <c r="B14" t="s">
        <v>21</v>
      </c>
      <c r="C14">
        <v>0</v>
      </c>
      <c r="D14">
        <v>1</v>
      </c>
      <c r="E14">
        <v>0</v>
      </c>
      <c r="F14">
        <f t="shared" ref="F14:F15" si="14">E14*D14</f>
        <v>0</v>
      </c>
      <c r="G14">
        <f t="shared" ref="G14:G15" si="15">(C14*F14)</f>
        <v>0</v>
      </c>
      <c r="H14">
        <f t="shared" ref="H14:H15" si="16">(G14*100%)</f>
        <v>0</v>
      </c>
      <c r="I14">
        <f t="shared" ref="I14:I15" si="17">G14+H14</f>
        <v>0</v>
      </c>
      <c r="J14" s="5" t="e">
        <f t="shared" ref="J14:J15" si="18">I14/F14</f>
        <v>#DIV/0!</v>
      </c>
      <c r="K14">
        <f>(G14-(G14*30%))</f>
        <v>0</v>
      </c>
      <c r="L14">
        <f>(G14*-30%)</f>
        <v>0</v>
      </c>
      <c r="M14" s="4" t="e">
        <f>(K14/F14)</f>
        <v>#DIV/0!</v>
      </c>
    </row>
    <row r="15" spans="1:13">
      <c r="A15">
        <v>3</v>
      </c>
      <c r="B15" t="s">
        <v>22</v>
      </c>
      <c r="C15">
        <v>0</v>
      </c>
      <c r="D15">
        <v>1</v>
      </c>
      <c r="E15">
        <v>0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J15" s="5" t="e">
        <f t="shared" si="18"/>
        <v>#DIV/0!</v>
      </c>
      <c r="K15">
        <f>(G15-(G15*30%))</f>
        <v>0</v>
      </c>
      <c r="L15">
        <f>(G15*-30%)</f>
        <v>0</v>
      </c>
      <c r="M15" s="4" t="e">
        <f>(K15/F15)</f>
        <v>#DIV/0!</v>
      </c>
    </row>
    <row r="18" spans="7:7">
      <c r="G18">
        <f>G7-G2</f>
        <v>-6500</v>
      </c>
    </row>
    <row r="19" spans="7:7">
      <c r="G19">
        <f>G8-G3</f>
        <v>-6350</v>
      </c>
    </row>
    <row r="20" spans="7:7">
      <c r="G20">
        <f>G9-G4</f>
        <v>-235</v>
      </c>
    </row>
    <row r="21" spans="7:7">
      <c r="G21" s="5">
        <f>SUM(G18:G20)</f>
        <v>-13085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 buy sell count</vt:lpstr>
      <vt:lpstr>Target - SL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2022-07-23T06:45:38Z</dcterms:created>
  <dcterms:modified xsi:type="dcterms:W3CDTF">2022-07-29T07:22:44Z</dcterms:modified>
</cp:coreProperties>
</file>