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Income" sheetId="2" r:id="rId1"/>
    <sheet name="August Expense " sheetId="1" r:id="rId2"/>
    <sheet name="Amount Remaining" sheetId="3" r:id="rId3"/>
    <sheet name="Pending Payment" sheetId="4" r:id="rId4"/>
  </sheets>
  <calcPr calcId="145621"/>
</workbook>
</file>

<file path=xl/calcChain.xml><?xml version="1.0" encoding="utf-8"?>
<calcChain xmlns="http://schemas.openxmlformats.org/spreadsheetml/2006/main">
  <c r="B13" i="1" l="1"/>
  <c r="S9" i="1"/>
  <c r="R9" i="1"/>
  <c r="Q9" i="1" l="1"/>
  <c r="P9" i="1"/>
  <c r="K9" i="1"/>
  <c r="J9" i="1"/>
  <c r="B12" i="1" l="1"/>
  <c r="I9" i="1" l="1"/>
  <c r="H9" i="1" l="1"/>
  <c r="G9" i="1"/>
  <c r="F9" i="1"/>
  <c r="E9" i="1" l="1"/>
  <c r="D9" i="1"/>
  <c r="B9" i="1" l="1"/>
  <c r="D2" i="2" l="1"/>
  <c r="J15" i="2" l="1"/>
  <c r="K15" i="2" s="1"/>
  <c r="L15" i="2" s="1"/>
  <c r="F2" i="2" l="1"/>
  <c r="D6" i="2" l="1"/>
  <c r="D10" i="1"/>
  <c r="A2" i="3" l="1"/>
</calcChain>
</file>

<file path=xl/sharedStrings.xml><?xml version="1.0" encoding="utf-8"?>
<sst xmlns="http://schemas.openxmlformats.org/spreadsheetml/2006/main" count="35" uniqueCount="32">
  <si>
    <t>Amount</t>
  </si>
  <si>
    <t>Description</t>
  </si>
  <si>
    <t>House rent</t>
  </si>
  <si>
    <t>Yes Bank</t>
  </si>
  <si>
    <t>HDFC BANK</t>
  </si>
  <si>
    <t>SBI(Shash)</t>
  </si>
  <si>
    <t>SBI(Mahi)</t>
  </si>
  <si>
    <t>Income</t>
  </si>
  <si>
    <t>Salary</t>
  </si>
  <si>
    <t>Tax</t>
  </si>
  <si>
    <t>Other Deduction</t>
  </si>
  <si>
    <t>Gross</t>
  </si>
  <si>
    <t>Net Amount</t>
  </si>
  <si>
    <t>HDFC Balance</t>
  </si>
  <si>
    <t>SBI Balance</t>
  </si>
  <si>
    <t>Airtel Bill</t>
  </si>
  <si>
    <t>Total</t>
  </si>
  <si>
    <t>Amount Remaining</t>
  </si>
  <si>
    <t>Netflix</t>
  </si>
  <si>
    <t>Food</t>
  </si>
  <si>
    <t>Electricity bill</t>
  </si>
  <si>
    <t>SMK</t>
  </si>
  <si>
    <t>fuel</t>
  </si>
  <si>
    <t>LIC</t>
  </si>
  <si>
    <t>PA</t>
  </si>
  <si>
    <t>PM</t>
  </si>
  <si>
    <t>Daily needs</t>
  </si>
  <si>
    <t>Abi</t>
  </si>
  <si>
    <t>Fastag</t>
  </si>
  <si>
    <t>Amar</t>
  </si>
  <si>
    <t>Apple wallet</t>
  </si>
  <si>
    <t>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</si>
</sst>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16" fontId="0" fillId="0" borderId="0" xfId="0" applyNumberFormat="1"/>
    <xf numFmtId="9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9" sqref="E9"/>
    </sheetView>
  </sheetViews>
  <sheetFormatPr defaultRowHeight="15" x14ac:dyDescent="0.25"/>
  <cols>
    <col min="1" max="1" width="17.5703125" customWidth="1"/>
    <col min="2" max="2" width="27.7109375" customWidth="1"/>
    <col min="4" max="4" width="19.140625" customWidth="1"/>
    <col min="5" max="5" width="15.85546875" bestFit="1" customWidth="1"/>
  </cols>
  <sheetData>
    <row r="1" spans="1:13" x14ac:dyDescent="0.25">
      <c r="A1" t="s">
        <v>7</v>
      </c>
      <c r="B1" t="s">
        <v>12</v>
      </c>
      <c r="C1" t="s">
        <v>11</v>
      </c>
      <c r="E1" t="s">
        <v>10</v>
      </c>
      <c r="F1" t="s">
        <v>9</v>
      </c>
    </row>
    <row r="2" spans="1:13" x14ac:dyDescent="0.25">
      <c r="A2" t="s">
        <v>8</v>
      </c>
      <c r="B2">
        <v>91972</v>
      </c>
      <c r="C2">
        <v>103680</v>
      </c>
      <c r="D2">
        <f>C2-B2</f>
        <v>11708</v>
      </c>
      <c r="E2">
        <v>3800</v>
      </c>
      <c r="F2">
        <f>D2-E2</f>
        <v>7908</v>
      </c>
    </row>
    <row r="3" spans="1:13" x14ac:dyDescent="0.25">
      <c r="A3" t="s">
        <v>27</v>
      </c>
      <c r="B3" s="2">
        <v>10000</v>
      </c>
    </row>
    <row r="4" spans="1:13" x14ac:dyDescent="0.25">
      <c r="A4" t="s">
        <v>13</v>
      </c>
      <c r="B4">
        <v>41546</v>
      </c>
    </row>
    <row r="5" spans="1:13" x14ac:dyDescent="0.25">
      <c r="A5" t="s">
        <v>14</v>
      </c>
      <c r="B5">
        <v>761</v>
      </c>
    </row>
    <row r="6" spans="1:13" x14ac:dyDescent="0.25">
      <c r="C6" t="s">
        <v>16</v>
      </c>
      <c r="D6">
        <f>SUM(B2:B1048576)</f>
        <v>144279</v>
      </c>
    </row>
    <row r="14" spans="1:13" x14ac:dyDescent="0.25">
      <c r="J14" s="4">
        <v>0.2</v>
      </c>
      <c r="K14" t="s">
        <v>25</v>
      </c>
    </row>
    <row r="15" spans="1:13" x14ac:dyDescent="0.25">
      <c r="I15">
        <v>86400</v>
      </c>
      <c r="J15">
        <f>I15*J14</f>
        <v>17280</v>
      </c>
      <c r="K15">
        <f>I15+J15</f>
        <v>103680</v>
      </c>
      <c r="L15">
        <f>K15*12</f>
        <v>1244160</v>
      </c>
      <c r="M1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abSelected="1" workbookViewId="0">
      <selection activeCell="D4" sqref="D4"/>
    </sheetView>
  </sheetViews>
  <sheetFormatPr defaultRowHeight="15" x14ac:dyDescent="0.25"/>
  <cols>
    <col min="1" max="1" width="38.85546875" style="1" customWidth="1"/>
  </cols>
  <sheetData>
    <row r="1" spans="1:35" x14ac:dyDescent="0.25">
      <c r="A1" s="1" t="s">
        <v>1</v>
      </c>
      <c r="B1" t="s">
        <v>0</v>
      </c>
      <c r="D1" s="3">
        <v>44778</v>
      </c>
      <c r="E1" s="3">
        <v>44779</v>
      </c>
      <c r="F1" s="3">
        <v>44780</v>
      </c>
      <c r="G1" s="3">
        <v>44781</v>
      </c>
      <c r="H1" s="3">
        <v>44782</v>
      </c>
      <c r="I1" s="3">
        <v>44783</v>
      </c>
      <c r="J1" s="3">
        <v>44784</v>
      </c>
      <c r="K1" s="3">
        <v>44785</v>
      </c>
      <c r="L1" s="3">
        <v>44786</v>
      </c>
      <c r="M1" s="3">
        <v>44787</v>
      </c>
      <c r="N1" s="3">
        <v>44788</v>
      </c>
      <c r="O1" s="3">
        <v>44789</v>
      </c>
      <c r="P1" s="3">
        <v>44790</v>
      </c>
      <c r="Q1" s="3">
        <v>44791</v>
      </c>
      <c r="R1" s="3">
        <v>44792</v>
      </c>
      <c r="S1" s="3">
        <v>44793</v>
      </c>
      <c r="T1" s="3">
        <v>44794</v>
      </c>
      <c r="U1" s="3">
        <v>44795</v>
      </c>
      <c r="V1" s="3">
        <v>44796</v>
      </c>
      <c r="W1" s="3">
        <v>44797</v>
      </c>
      <c r="X1" s="3">
        <v>44798</v>
      </c>
      <c r="Y1" s="3">
        <v>44799</v>
      </c>
      <c r="Z1" s="3">
        <v>44800</v>
      </c>
      <c r="AA1" s="3">
        <v>44801</v>
      </c>
      <c r="AB1" s="3">
        <v>44802</v>
      </c>
      <c r="AC1" s="3">
        <v>44803</v>
      </c>
      <c r="AD1" s="3">
        <v>44804</v>
      </c>
      <c r="AE1" s="3">
        <v>44805</v>
      </c>
      <c r="AF1" s="3">
        <v>44806</v>
      </c>
      <c r="AG1" s="3">
        <v>44807</v>
      </c>
      <c r="AH1" s="3">
        <v>44808</v>
      </c>
      <c r="AI1" s="3">
        <v>44809</v>
      </c>
    </row>
    <row r="2" spans="1:35" x14ac:dyDescent="0.25">
      <c r="A2" s="1" t="s">
        <v>2</v>
      </c>
      <c r="B2" s="5">
        <v>10800</v>
      </c>
    </row>
    <row r="3" spans="1:35" x14ac:dyDescent="0.25">
      <c r="A3" s="1" t="s">
        <v>3</v>
      </c>
      <c r="B3" s="5">
        <v>10414.43</v>
      </c>
    </row>
    <row r="4" spans="1:35" x14ac:dyDescent="0.25">
      <c r="A4" s="1" t="s">
        <v>4</v>
      </c>
      <c r="B4" s="5">
        <v>6681</v>
      </c>
    </row>
    <row r="5" spans="1:35" x14ac:dyDescent="0.25">
      <c r="A5" s="1" t="s">
        <v>5</v>
      </c>
      <c r="B5" s="5">
        <v>7728</v>
      </c>
    </row>
    <row r="6" spans="1:35" x14ac:dyDescent="0.25">
      <c r="A6" s="1" t="s">
        <v>6</v>
      </c>
      <c r="B6" s="5">
        <v>2403</v>
      </c>
    </row>
    <row r="7" spans="1:35" x14ac:dyDescent="0.25">
      <c r="A7" s="1" t="s">
        <v>15</v>
      </c>
      <c r="B7" s="5">
        <v>588.82000000000005</v>
      </c>
    </row>
    <row r="8" spans="1:35" x14ac:dyDescent="0.25">
      <c r="A8" s="1" t="s">
        <v>18</v>
      </c>
      <c r="B8" s="5">
        <v>499</v>
      </c>
    </row>
    <row r="9" spans="1:35" x14ac:dyDescent="0.25">
      <c r="A9" s="1" t="s">
        <v>19</v>
      </c>
      <c r="B9">
        <f>SUM(D9:XFD9)</f>
        <v>5042</v>
      </c>
      <c r="D9">
        <f>(157+257+168)</f>
        <v>582</v>
      </c>
      <c r="E9">
        <f>(157+135)</f>
        <v>292</v>
      </c>
      <c r="F9">
        <f>(120+168+212)</f>
        <v>500</v>
      </c>
      <c r="G9">
        <f>(120+168+168)</f>
        <v>456</v>
      </c>
      <c r="H9">
        <f>(125+120+168)</f>
        <v>413</v>
      </c>
      <c r="I9">
        <f>(125+115+157)</f>
        <v>397</v>
      </c>
      <c r="J9">
        <f>(125+211+168)</f>
        <v>504</v>
      </c>
      <c r="K9">
        <f>(89+180+100+40)</f>
        <v>409</v>
      </c>
      <c r="L9">
        <v>0</v>
      </c>
      <c r="M9">
        <v>0</v>
      </c>
      <c r="N9">
        <v>0</v>
      </c>
      <c r="O9">
        <v>0</v>
      </c>
      <c r="P9">
        <f>(100+195+168)</f>
        <v>463</v>
      </c>
      <c r="Q9">
        <f>(146+104)</f>
        <v>250</v>
      </c>
      <c r="R9">
        <f>(60+232+212+168)</f>
        <v>672</v>
      </c>
      <c r="S9">
        <f>(104)</f>
        <v>104</v>
      </c>
    </row>
    <row r="10" spans="1:35" x14ac:dyDescent="0.25">
      <c r="A10" s="1" t="s">
        <v>20</v>
      </c>
      <c r="B10">
        <v>483</v>
      </c>
      <c r="C10" t="s">
        <v>16</v>
      </c>
      <c r="D10" s="2">
        <f>SUM(B2:B1048576)</f>
        <v>66295.25</v>
      </c>
    </row>
    <row r="11" spans="1:35" x14ac:dyDescent="0.25">
      <c r="A11" s="1" t="s">
        <v>21</v>
      </c>
      <c r="B11">
        <v>182</v>
      </c>
    </row>
    <row r="12" spans="1:35" x14ac:dyDescent="0.25">
      <c r="A12" s="1" t="s">
        <v>22</v>
      </c>
      <c r="B12">
        <f>(1000+4000)</f>
        <v>5000</v>
      </c>
    </row>
    <row r="13" spans="1:35" x14ac:dyDescent="0.25">
      <c r="A13" s="1" t="s">
        <v>26</v>
      </c>
      <c r="B13">
        <f>(177+140+230+327)</f>
        <v>874</v>
      </c>
    </row>
    <row r="14" spans="1:35" x14ac:dyDescent="0.25">
      <c r="A14" s="1" t="s">
        <v>28</v>
      </c>
      <c r="B14">
        <v>1000</v>
      </c>
    </row>
    <row r="15" spans="1:35" x14ac:dyDescent="0.25">
      <c r="A15" s="1" t="s">
        <v>29</v>
      </c>
      <c r="B15">
        <v>14000</v>
      </c>
    </row>
    <row r="16" spans="1:35" x14ac:dyDescent="0.25">
      <c r="A16" s="1" t="s">
        <v>30</v>
      </c>
      <c r="B16">
        <v>500</v>
      </c>
    </row>
    <row r="17" spans="1:2" x14ac:dyDescent="0.25">
      <c r="A17" s="1" t="s">
        <v>31</v>
      </c>
      <c r="B1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5" sqref="C15"/>
    </sheetView>
  </sheetViews>
  <sheetFormatPr defaultRowHeight="15" x14ac:dyDescent="0.25"/>
  <cols>
    <col min="1" max="1" width="18.28515625" bestFit="1" customWidth="1"/>
  </cols>
  <sheetData>
    <row r="1" spans="1:1" x14ac:dyDescent="0.25">
      <c r="A1" t="s">
        <v>17</v>
      </c>
    </row>
    <row r="2" spans="1:1" x14ac:dyDescent="0.25">
      <c r="A2" s="5">
        <f>Income!D6-'August Expense '!D10</f>
        <v>77983.75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1" sqref="C11"/>
    </sheetView>
  </sheetViews>
  <sheetFormatPr defaultRowHeight="15" x14ac:dyDescent="0.25"/>
  <cols>
    <col min="1" max="1" width="14.5703125" customWidth="1"/>
    <col min="2" max="2" width="16" customWidth="1"/>
    <col min="3" max="3" width="22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 t="s">
        <v>23</v>
      </c>
      <c r="B2">
        <v>4765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</vt:lpstr>
      <vt:lpstr>August Expense </vt:lpstr>
      <vt:lpstr>Amount Remaining</vt:lpstr>
      <vt:lpstr>Pending Payment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</dc:creator>
  <cp:lastModifiedBy>Shashank</cp:lastModifiedBy>
  <dcterms:created xsi:type="dcterms:W3CDTF">2022-07-05T04:05:30Z</dcterms:created>
  <dcterms:modified xsi:type="dcterms:W3CDTF">2022-08-20T06:09:10Z</dcterms:modified>
</cp:coreProperties>
</file>