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mc:AlternateContent xmlns:mc="http://schemas.openxmlformats.org/markup-compatibility/2006">
    <mc:Choice Requires="x15">
      <x15ac:absPath xmlns:x15ac="http://schemas.microsoft.com/office/spreadsheetml/2010/11/ac" url="C:\Users\Dell\Dropbox (Personal)\ASU\Thesis\userstudy\MTurk\"/>
    </mc:Choice>
  </mc:AlternateContent>
  <bookViews>
    <workbookView xWindow="0" yWindow="0" windowWidth="28800" windowHeight="12210" activeTab="3"/>
  </bookViews>
  <sheets>
    <sheet name="Sheet1" sheetId="1" r:id="rId1"/>
    <sheet name="Classroom" sheetId="2" r:id="rId2"/>
    <sheet name="Mturk-Partial" sheetId="3" state="hidden" r:id="rId3"/>
    <sheet name="MTurk" sheetId="4" r:id="rId4"/>
  </sheets>
  <definedNames>
    <definedName name="_xlnm._FilterDatabase" localSheetId="1" hidden="1">Classroom!$A$1:$N$33</definedName>
  </definedNames>
  <calcPr calcId="171027"/>
</workbook>
</file>

<file path=xl/calcChain.xml><?xml version="1.0" encoding="utf-8"?>
<calcChain xmlns="http://schemas.openxmlformats.org/spreadsheetml/2006/main">
  <c r="C35" i="4" l="1"/>
  <c r="D35" i="4"/>
  <c r="E35" i="4"/>
  <c r="F35" i="4"/>
  <c r="B35" i="4"/>
  <c r="C34" i="4"/>
  <c r="D34" i="4"/>
  <c r="E34" i="4"/>
  <c r="F34" i="4"/>
  <c r="B34" i="4"/>
  <c r="C33" i="4"/>
  <c r="D33" i="4"/>
  <c r="E33" i="4"/>
  <c r="F33" i="4"/>
  <c r="B33" i="4"/>
  <c r="C32" i="4"/>
  <c r="D32" i="4"/>
  <c r="E32" i="4"/>
  <c r="F32" i="4"/>
  <c r="B32" i="4"/>
  <c r="C28" i="4"/>
  <c r="D28" i="4"/>
  <c r="E28" i="4"/>
  <c r="F28" i="4"/>
  <c r="B28" i="4"/>
  <c r="C27" i="4"/>
  <c r="D27" i="4"/>
  <c r="E27" i="4"/>
  <c r="F27" i="4"/>
  <c r="B27" i="4"/>
  <c r="C26" i="4"/>
  <c r="D26" i="4"/>
  <c r="E26" i="4"/>
  <c r="F26" i="4"/>
  <c r="B26" i="4"/>
  <c r="C25" i="4"/>
  <c r="D25" i="4"/>
  <c r="E25" i="4"/>
  <c r="F25" i="4"/>
  <c r="B25" i="4"/>
  <c r="K40" i="2" l="1"/>
  <c r="L43" i="2"/>
  <c r="M43" i="2"/>
  <c r="N43" i="2"/>
  <c r="O43" i="2"/>
  <c r="L42" i="2"/>
  <c r="M42" i="2"/>
  <c r="N42" i="2"/>
  <c r="O42" i="2"/>
  <c r="L41" i="2"/>
  <c r="M41" i="2"/>
  <c r="N41" i="2"/>
  <c r="O41" i="2"/>
  <c r="L40" i="2"/>
  <c r="M40" i="2"/>
  <c r="N40" i="2"/>
  <c r="O40" i="2"/>
  <c r="K43" i="2"/>
  <c r="K42" i="2"/>
  <c r="K41" i="2"/>
  <c r="J25" i="3"/>
  <c r="K25" i="3"/>
  <c r="L25" i="3"/>
  <c r="M25" i="3"/>
  <c r="J24" i="3"/>
  <c r="K24" i="3"/>
  <c r="L24" i="3"/>
  <c r="M24" i="3"/>
  <c r="I25" i="3"/>
  <c r="I24" i="3"/>
  <c r="J23" i="3"/>
  <c r="K23" i="3"/>
  <c r="L23" i="3"/>
  <c r="M23" i="3"/>
  <c r="I23" i="3"/>
  <c r="J22" i="3"/>
  <c r="K22" i="3"/>
  <c r="L22" i="3"/>
  <c r="M22" i="3"/>
  <c r="I22" i="3"/>
  <c r="E43" i="2"/>
  <c r="F43" i="2"/>
  <c r="G43" i="2"/>
  <c r="H43" i="2"/>
  <c r="E42" i="2"/>
  <c r="F42" i="2"/>
  <c r="G42" i="2"/>
  <c r="H42" i="2"/>
  <c r="E41" i="2"/>
  <c r="F41" i="2"/>
  <c r="G41" i="2"/>
  <c r="H41" i="2"/>
  <c r="E40" i="2"/>
  <c r="F40" i="2"/>
  <c r="G40" i="2"/>
  <c r="H40" i="2"/>
  <c r="D43" i="2"/>
  <c r="D42" i="2"/>
  <c r="D40" i="2"/>
  <c r="D41" i="2"/>
  <c r="F25" i="3"/>
  <c r="E25" i="3"/>
  <c r="D25" i="3"/>
  <c r="C25" i="3"/>
  <c r="B25" i="3"/>
  <c r="F24" i="3"/>
  <c r="E24" i="3"/>
  <c r="D24" i="3"/>
  <c r="C24" i="3"/>
  <c r="B24" i="3"/>
  <c r="F23" i="3"/>
  <c r="E23" i="3"/>
  <c r="D23" i="3"/>
  <c r="C23" i="3"/>
  <c r="B23" i="3"/>
  <c r="F22" i="3"/>
  <c r="E22" i="3"/>
  <c r="D22" i="3"/>
  <c r="C22" i="3"/>
  <c r="B22" i="3"/>
  <c r="H10" i="1"/>
  <c r="G10" i="1"/>
  <c r="F10" i="1"/>
  <c r="D10" i="1"/>
  <c r="C10" i="1"/>
  <c r="B10" i="1"/>
  <c r="I9" i="1"/>
  <c r="H9" i="1"/>
  <c r="G9" i="1"/>
  <c r="F9" i="1"/>
  <c r="E9" i="1"/>
  <c r="D9" i="1"/>
  <c r="C9" i="1"/>
  <c r="B9" i="1"/>
  <c r="I8" i="1"/>
  <c r="H8" i="1"/>
  <c r="G8" i="1"/>
  <c r="D8" i="1"/>
  <c r="C8" i="1"/>
  <c r="B8" i="1"/>
  <c r="I7" i="1"/>
  <c r="H7" i="1"/>
  <c r="G7" i="1"/>
  <c r="E7" i="1"/>
  <c r="D7" i="1"/>
  <c r="C7" i="1"/>
  <c r="B7" i="1"/>
  <c r="I6" i="1"/>
  <c r="H6" i="1"/>
  <c r="G6" i="1"/>
  <c r="E6" i="1"/>
  <c r="D6" i="1"/>
  <c r="C6" i="1"/>
  <c r="B6" i="1"/>
  <c r="H5" i="1"/>
  <c r="G5" i="1"/>
  <c r="F5" i="1"/>
  <c r="E5" i="1"/>
  <c r="D5" i="1"/>
  <c r="C5" i="1"/>
  <c r="B5" i="1"/>
  <c r="I4" i="1"/>
  <c r="H4" i="1"/>
  <c r="G4" i="1"/>
  <c r="E4" i="1"/>
  <c r="D4" i="1"/>
  <c r="C4" i="1"/>
  <c r="B4" i="1"/>
  <c r="I3" i="1"/>
  <c r="H3" i="1"/>
  <c r="G3" i="1"/>
  <c r="F3" i="1"/>
  <c r="E3" i="1"/>
  <c r="D3" i="1"/>
  <c r="C3" i="1"/>
  <c r="B3" i="1"/>
</calcChain>
</file>

<file path=xl/sharedStrings.xml><?xml version="1.0" encoding="utf-8"?>
<sst xmlns="http://schemas.openxmlformats.org/spreadsheetml/2006/main" count="767" uniqueCount="143">
  <si>
    <t>Timestamp</t>
  </si>
  <si>
    <t>Username</t>
  </si>
  <si>
    <t>Feedback [Recommendations helped]</t>
  </si>
  <si>
    <t>Feedback [Customizations were intuitive]</t>
  </si>
  <si>
    <t>Feedback [Signature features helped]</t>
  </si>
  <si>
    <t>Feedback [Structure features helped]</t>
  </si>
  <si>
    <t>Feedback [Concept features helped]</t>
  </si>
  <si>
    <t>Feedback [Language features helped]</t>
  </si>
  <si>
    <t>Feedback [Recommendations will reduce keyword searches]</t>
  </si>
  <si>
    <t>Feedback [Would like to see this as IDE plugin]</t>
  </si>
  <si>
    <t>Any general feedback or ideas?</t>
  </si>
  <si>
    <t>Classroom Study</t>
  </si>
  <si>
    <t>MTurk Study</t>
  </si>
  <si>
    <t>Strongly Agree</t>
  </si>
  <si>
    <t>Agree</t>
  </si>
  <si>
    <t>Neutral</t>
  </si>
  <si>
    <t>Disagree</t>
  </si>
  <si>
    <t>Strongly Agreed</t>
  </si>
  <si>
    <t>Recommendations helped</t>
  </si>
  <si>
    <t>Customizations were intuitive</t>
  </si>
  <si>
    <t>Signature features helped</t>
  </si>
  <si>
    <t>Structure features helped</t>
  </si>
  <si>
    <t>Concept features helped</t>
  </si>
  <si>
    <t>Language features helped</t>
  </si>
  <si>
    <t>Recommendations will reduce search time</t>
  </si>
  <si>
    <t>Would like to see this as IDE plugin</t>
  </si>
  <si>
    <t>2017/03/23 11:57:19 PM MDT</t>
  </si>
  <si>
    <t>okaptan@asu.edu</t>
  </si>
  <si>
    <t>Voting system updates for multiple votes to same question</t>
  </si>
  <si>
    <t>Omkar</t>
  </si>
  <si>
    <t>2017/03/24 12:57:14 AM MDT</t>
  </si>
  <si>
    <t>aakulka9@asu.edu</t>
  </si>
  <si>
    <t>Fewer number of recommendation like may 8 - 10</t>
  </si>
  <si>
    <t>Ajay Kulkarni</t>
  </si>
  <si>
    <t>2017/03/24 3:51:26 PM MDT</t>
  </si>
  <si>
    <t>avoid repeat recommendations when changing sliders</t>
  </si>
  <si>
    <t>2017/03/24 5:32:55 PM MDT</t>
  </si>
  <si>
    <t>it would be helpful if we could search without correct code</t>
  </si>
  <si>
    <t>2017/03/26 12:44:20 PM MDT</t>
  </si>
  <si>
    <t xml:space="preserve">Overall a good feature to have </t>
  </si>
  <si>
    <t>2017/03/26 1:53:28 PM MDT</t>
  </si>
  <si>
    <t>n/a</t>
  </si>
  <si>
    <t>2017/03/26 3:12:34 PM MDT</t>
  </si>
  <si>
    <t>Give more instructions on how to use  the customizations. At first use, I wasn't exactly sure what they did.</t>
  </si>
  <si>
    <t>2017/03/26 4:07:07 PM MDT</t>
  </si>
  <si>
    <t>None</t>
  </si>
  <si>
    <t>2017/03/26 4:30:20 PM MDT</t>
  </si>
  <si>
    <t>Maybe we need more time to familiar that exercise.</t>
  </si>
  <si>
    <t>2017/03/26 5:22:10 PM MDT</t>
  </si>
  <si>
    <t>in general, program is effective at helping, but some of the recommendations are not useful</t>
  </si>
  <si>
    <t>2017/03/26 5:27:30 PM MDT</t>
  </si>
  <si>
    <t xml:space="preserve">I think the website requires more clarification on the instructions on how the features relate to the recommendations and also the instructions in general on how to submit. </t>
  </si>
  <si>
    <t>2017/03/26 8:13:05 PM MDT</t>
  </si>
  <si>
    <t>If we had more time to participate, I could have gotten a better feel to it. Reduce the amount of recommendations shown at a time.</t>
  </si>
  <si>
    <t>2017/03/26 8:50:56 PM MDT</t>
  </si>
  <si>
    <t xml:space="preserve">Rating the recommendations was a bit confusing and felt unnecessary </t>
  </si>
  <si>
    <t>2017/03/26 10:26:37 PM MDT</t>
  </si>
  <si>
    <t>Nope</t>
  </si>
  <si>
    <t>2017/03/27 4:51:27 AM MDT</t>
  </si>
  <si>
    <t>nice</t>
  </si>
  <si>
    <t>2017/03/27 9:56:59 AM MDT</t>
  </si>
  <si>
    <t>It will be great if there was a way to refresh the recommendations given as well as getting rid of some.</t>
  </si>
  <si>
    <t>2017/03/27 10:15:23 AM MDT</t>
  </si>
  <si>
    <t>I personally couldn't really get the recommendations to appear unless I used the examples provided so take my feedback with a grain of salt. Good concept though.</t>
  </si>
  <si>
    <t>2017/03/27 10:35:08 AM MDT</t>
  </si>
  <si>
    <t>I think the fact it doesn't tell you why your getting a compilation error is really hard for new people to programming. On other editors it tells you what line has the issue so you can figure out what to fix.</t>
  </si>
  <si>
    <t>2017/03/27 11:56:08 AM MDT</t>
  </si>
  <si>
    <t xml:space="preserve">The interface was not super intuitive, could be easier to navigate. </t>
  </si>
  <si>
    <t>2017/03/27 12:13:42 PM MDT</t>
  </si>
  <si>
    <t xml:space="preserve">Keep up the good work
</t>
  </si>
  <si>
    <t>2017/03/27 1:50:38 PM MDT</t>
  </si>
  <si>
    <t>Depending on what structure the user has, there could be different examples on different languages other than Java.</t>
  </si>
  <si>
    <t>2017/03/27 2:25:24 PM MDT</t>
  </si>
  <si>
    <t>Recommendations were very helpful, but would like to see some visual improvements.</t>
  </si>
  <si>
    <t>2017/03/27 2:52:29 PM MDT</t>
  </si>
  <si>
    <t>2017/03/27 2:54:44 PM MDT</t>
  </si>
  <si>
    <t xml:space="preserve">There were some problems submitting when you reached 15 stars in the study. Overall idea is great. </t>
  </si>
  <si>
    <t>2017/03/27 2:57:12 PM MDT</t>
  </si>
  <si>
    <t>Seems like a good replacement for google just needs more fine tuning.</t>
  </si>
  <si>
    <t>2017/03/27 2:59:33 PM MDT</t>
  </si>
  <si>
    <t>Suggestions without the code having to compile</t>
  </si>
  <si>
    <t>2017/03/28 5:56:28 PM MDT</t>
  </si>
  <si>
    <t>nope</t>
  </si>
  <si>
    <t>2017/03/29 3:02:26 PM MDT</t>
  </si>
  <si>
    <t xml:space="preserve">No feedback </t>
  </si>
  <si>
    <t>2017/03/30 12:31:03 PM MDT</t>
  </si>
  <si>
    <t>show similar example</t>
  </si>
  <si>
    <t>2017/04/05 2:33:27 PM MDT</t>
  </si>
  <si>
    <t>It legitimately lowered the time it would have taken to complete both questions by a large amount. I'm impressed with how similar the searches were without even having to change the sliders much. But the capability to do so gave the ability to fine tune it. I wish I had this for my past Java assignments!</t>
  </si>
  <si>
    <t>2017/04/05 2:40:45 PM MDT</t>
  </si>
  <si>
    <t>The error message is always the same, but when someone inputs an error into the search and fix it they will likely see the same error message not knowing if their search is still faulty or if it is just the page loading.</t>
  </si>
  <si>
    <t>2017/04/25 8:50:31 PM MDT</t>
  </si>
  <si>
    <t xml:space="preserve">The customization did not feel extremely intuitive but I would like to see this implemented and liked it overall. </t>
  </si>
  <si>
    <t>What was your unique login id?</t>
  </si>
  <si>
    <t>How would you rate yourself on Java expertise?</t>
  </si>
  <si>
    <t>How many years (or months) of Java experience do you have?</t>
  </si>
  <si>
    <t>Any general comments or feedback?</t>
  </si>
  <si>
    <t>2017/04/20 8:05:37 pm GMT-6</t>
  </si>
  <si>
    <t>3 years</t>
  </si>
  <si>
    <t>2017/04/20 11:46:29 pm GMT-6</t>
  </si>
  <si>
    <t>2017/04/21 1:16:58 am GMT-6</t>
  </si>
  <si>
    <t>7 years</t>
  </si>
  <si>
    <t>2017/04/21 1:52:37 am GMT-6</t>
  </si>
  <si>
    <t>2 years</t>
  </si>
  <si>
    <t>2017/04/21 2:44:17 am GMT-6</t>
  </si>
  <si>
    <t>2017/04/21 2:57:27 pm GMT-6</t>
  </si>
  <si>
    <t>no</t>
  </si>
  <si>
    <t>2017/04/22 11:42:56 pm GMT-6</t>
  </si>
  <si>
    <t>Nice Experience</t>
  </si>
  <si>
    <t>2017/04/24 1:11:15 pm GMT-6</t>
  </si>
  <si>
    <t>I was not able to submit my recommendations, why ?</t>
  </si>
  <si>
    <t>2017/04/24 1:49:33 pm GMT-6</t>
  </si>
  <si>
    <t>4 years</t>
  </si>
  <si>
    <t xml:space="preserve">Regarding the user study:
1. Navigation is a bit fuzzy. By reading the instructions and clicking start "HERE" link, I was directed to FAQs instead of Problem 1. On clicking Problem 1, a message comes to solve other problem first. 
2. I assume that the recommendations are used to solve the problem. There were times when I needed an answer regarding syntax but I coudn't get a recommendation since syntax has to be right.
3. During problem solving, usually there are questions like "how to sort an array using a library", there seems to be no way to get recommendations for these questions. Writing in comments about this is similar to googling.
4. Points 2 and 3 are listed only because the user is forced to give 15 recommendations. With the given problems and I, after getting a few recommendations, I was forced to find the other recommendations and sometimes mark even if they were irrelevant. IMPORTANT: Some recommendations (3-4) were very pretty accurate 5/5 but rest were not related. Those 3-4 recommendations were enough to solve problem but I had to forcefully select other irrelevant recommendations. </t>
  </si>
  <si>
    <t>2017/04/26 6:42:19 pm GMT-6</t>
  </si>
  <si>
    <t>2017/04/27 1:55:57 am GMT-6</t>
  </si>
  <si>
    <t>No</t>
  </si>
  <si>
    <t>2017/04/27 6:33:31 pm GMT-6</t>
  </si>
  <si>
    <t>Strongly Disagree</t>
  </si>
  <si>
    <t>2017/04/27 9:17:11 pm GMT-6</t>
  </si>
  <si>
    <t xml:space="preserve">Could not get the recommendations to pop up anything with 'instanceof' or 'throw new Exception' , no matter how hard I tried to guide it. Seems to work OK when searching for general algorithms, but falls a bit short on specific structures. Interesting concept nonetheless. And btw, the link to this form in the test lead to a Restricted one. </t>
  </si>
  <si>
    <t>2017/04/29 4:00:42 pm GMT-6</t>
  </si>
  <si>
    <t>Helpful</t>
  </si>
  <si>
    <t>Signature</t>
  </si>
  <si>
    <t>Structure</t>
  </si>
  <si>
    <t>Concept</t>
  </si>
  <si>
    <t>Language</t>
  </si>
  <si>
    <t>Recommendations reduce search time</t>
  </si>
  <si>
    <t>Feedback [Recommendations will reduce search time]</t>
  </si>
  <si>
    <t>Could not get the recommendations to pop up anything with 'instanceof' or 'throw new Exception' , no matter how hard I tried to guide it. Seems to work OK when searching for general algorithms, but falls a bit short on specific structures. Interesting concept nonetheless. And btw, the link to this form in the test lead to a Restricted one.</t>
  </si>
  <si>
    <t>2017/05/06 1:48:00 am GMT-6</t>
  </si>
  <si>
    <t>15 years</t>
  </si>
  <si>
    <t>Had to submit before completion because I wanted to check the code for completion. Might be better to add some kind of verification that the questions were submitted.</t>
  </si>
  <si>
    <t>2017/05/06 8:25:27 am GMT-6</t>
  </si>
  <si>
    <t>Because sliders are used for the search features for Signature, Structure, etc…, it's a bit ambiguous as to how "strict" they make the search.</t>
  </si>
  <si>
    <t>2017/05/06 2:04:43 pm GMT-6</t>
  </si>
  <si>
    <t>I like the concept for sure, if it had a little more problem specific recommendations I'd be much more keen to use it</t>
  </si>
  <si>
    <t>2017/05/06 5:35:52 pm GMT-6</t>
  </si>
  <si>
    <t>2017/05/06 8:32:05 pm GMT-6</t>
  </si>
  <si>
    <t>2017/05/07 9:48:42 am GMT-6</t>
  </si>
  <si>
    <t>Good</t>
  </si>
  <si>
    <t>Regarding the user study:"Regarding the user study:
1. Navigation is a bit fuzzy. By reading the instructions and clicking start ""HERE"" link, I was directed to FAQs instead of Problem 1. On clicking Problem 1, a message comes to solve other problem first. 
2. I assume that the recommendations are used to solve the problem. There were times when I needed an answer regarding syntax but I coudn't get a recommendation since syntax has to be right.
3. During problem solving, usually there are questions like ""how to sort an array using a library"", there seems to be no way to get recommendations for these questions. Writing in comments about this is similar to googling.
4. Points 2 and 3 are listed only because the user is forced to give 15 recommendations. With the given problems and I, after getting a few recommendations, I was forced to find the other recommendations and sometimes mark even if they were irrelevant. IMPORTANT: Some recommendations (3-4) were very pretty accurate 5/5 but rest were not related. Those 3-4 recommendations were enough to solve problem but I had to forcefully select other irrelevant recommendations. "</t>
  </si>
  <si>
    <t>"Honestly, the questions were too easy since I am a java instructor and we use these in our very first course. Secondly, some of your recommendations were completely irrelevant (i.e. what is the point of recommending a method with paintComponent in a question on array differences?). 
Overall the idea is fabulous, however textual hints or points might help better for beginning programmers compared to actual code that your system was recommending. This is because, for a beginning programmer, reading recommended code in itself becomes an exercise. You can try putting shorter more relevant 'hint' kind of features compared to such larger chunks of code being recommended.
Best of luck with your IDE and idea. 
-Bye."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</si>
</sst>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b/>
      <sz val="10"/>
      <name val="Arial"/>
    </font>
    <font>
      <sz val="10"/>
      <name val="Arial"/>
    </font>
    <font>
      <sz val="10"/>
      <color rgb="FF3A741C"/>
      <name val="Arial"/>
    </font>
    <font>
      <sz val="10"/>
      <color rgb="FF6AA84F"/>
      <name val="Arial"/>
    </font>
    <font>
      <sz val="10"/>
      <color rgb="FFBF9000"/>
      <name val="Arial"/>
    </font>
    <font>
      <sz val="10"/>
      <color rgb="FFE06666"/>
      <name val="Arial"/>
    </font>
    <font>
      <sz val="10"/>
      <color rgb="FF000000"/>
      <name val="Arial"/>
      <family val="2"/>
    </font>
  </fonts>
  <fills count="2">
    <fill>
      <patternFill patternType="none"/>
    </fill>
    <fill>
      <patternFill patternType="gray125"/>
    </fill>
  </fills>
  <borders count="2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style="thin">
        <color rgb="FF000000"/>
      </right>
      <top style="thin">
        <color rgb="FFCCCCCC"/>
      </top>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s>
  <cellStyleXfs count="1">
    <xf numFmtId="0" fontId="0" fillId="0" borderId="0"/>
  </cellStyleXfs>
  <cellXfs count="43">
    <xf numFmtId="0" fontId="0" fillId="0" borderId="0" xfId="0" applyFont="1" applyAlignment="1"/>
    <xf numFmtId="0" fontId="1" fillId="0" borderId="1" xfId="0" applyFont="1" applyBorder="1"/>
    <xf numFmtId="0" fontId="2" fillId="0" borderId="0" xfId="0" applyFont="1" applyAlignment="1"/>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0" xfId="0" applyFont="1" applyAlignment="1">
      <alignment horizontal="center"/>
    </xf>
    <xf numFmtId="0" fontId="1" fillId="0" borderId="8" xfId="0" applyFont="1" applyBorder="1" applyAlignment="1"/>
    <xf numFmtId="4" fontId="3" fillId="0" borderId="4" xfId="0" applyNumberFormat="1" applyFont="1" applyBorder="1" applyAlignment="1"/>
    <xf numFmtId="4" fontId="4" fillId="0" borderId="0" xfId="0" applyNumberFormat="1" applyFont="1" applyAlignment="1"/>
    <xf numFmtId="4" fontId="5" fillId="0" borderId="0" xfId="0" applyNumberFormat="1" applyFont="1"/>
    <xf numFmtId="4" fontId="6" fillId="0" borderId="0" xfId="0" applyNumberFormat="1" applyFont="1"/>
    <xf numFmtId="4" fontId="6" fillId="0" borderId="9" xfId="0" applyNumberFormat="1" applyFont="1" applyBorder="1"/>
    <xf numFmtId="0" fontId="1" fillId="0" borderId="10" xfId="0" applyFont="1" applyBorder="1" applyAlignment="1"/>
    <xf numFmtId="4" fontId="4" fillId="0" borderId="0" xfId="0" applyNumberFormat="1" applyFont="1"/>
    <xf numFmtId="4" fontId="5" fillId="0" borderId="0" xfId="0" applyNumberFormat="1" applyFont="1" applyAlignment="1"/>
    <xf numFmtId="4" fontId="6" fillId="0" borderId="0" xfId="0" applyNumberFormat="1" applyFont="1" applyAlignment="1"/>
    <xf numFmtId="4" fontId="6" fillId="0" borderId="9" xfId="0" applyNumberFormat="1" applyFont="1" applyBorder="1" applyAlignment="1"/>
    <xf numFmtId="4" fontId="3" fillId="0" borderId="4" xfId="0" applyNumberFormat="1" applyFont="1" applyBorder="1"/>
    <xf numFmtId="0" fontId="1" fillId="0" borderId="11" xfId="0" applyFont="1" applyBorder="1" applyAlignment="1"/>
    <xf numFmtId="4" fontId="3" fillId="0" borderId="5" xfId="0" applyNumberFormat="1" applyFont="1" applyBorder="1"/>
    <xf numFmtId="4" fontId="4" fillId="0" borderId="6" xfId="0" applyNumberFormat="1" applyFont="1" applyBorder="1"/>
    <xf numFmtId="4" fontId="5" fillId="0" borderId="6" xfId="0" applyNumberFormat="1" applyFont="1" applyBorder="1"/>
    <xf numFmtId="4" fontId="6" fillId="0" borderId="6" xfId="0" applyNumberFormat="1" applyFont="1" applyBorder="1" applyAlignment="1"/>
    <xf numFmtId="4" fontId="6" fillId="0" borderId="7" xfId="0" applyNumberFormat="1" applyFont="1" applyBorder="1"/>
    <xf numFmtId="0" fontId="1" fillId="0" borderId="0" xfId="0" applyFont="1"/>
    <xf numFmtId="0" fontId="1" fillId="0" borderId="1" xfId="0" applyFont="1" applyBorder="1" applyAlignment="1">
      <alignment horizontal="center"/>
    </xf>
    <xf numFmtId="0" fontId="2" fillId="0" borderId="2" xfId="0" applyFont="1" applyBorder="1"/>
    <xf numFmtId="0" fontId="2" fillId="0" borderId="3" xfId="0" applyFont="1" applyBorder="1"/>
    <xf numFmtId="0" fontId="7" fillId="0" borderId="12" xfId="0" applyFont="1" applyBorder="1" applyAlignment="1">
      <alignment wrapText="1" readingOrder="1"/>
    </xf>
    <xf numFmtId="0" fontId="7" fillId="0" borderId="13" xfId="0" applyFont="1" applyBorder="1" applyAlignment="1">
      <alignment wrapText="1" readingOrder="1"/>
    </xf>
    <xf numFmtId="0" fontId="7" fillId="0" borderId="14" xfId="0" applyFont="1" applyBorder="1" applyAlignment="1">
      <alignment wrapText="1" readingOrder="1"/>
    </xf>
    <xf numFmtId="0" fontId="7" fillId="0" borderId="15" xfId="0" applyFont="1" applyBorder="1" applyAlignment="1">
      <alignment wrapText="1" readingOrder="1"/>
    </xf>
    <xf numFmtId="0" fontId="7" fillId="0" borderId="16" xfId="0" applyFont="1" applyBorder="1" applyAlignment="1">
      <alignment wrapText="1" readingOrder="1"/>
    </xf>
    <xf numFmtId="0" fontId="7" fillId="0" borderId="17" xfId="0" applyFont="1" applyBorder="1" applyAlignment="1">
      <alignment wrapText="1" readingOrder="1"/>
    </xf>
    <xf numFmtId="0" fontId="7" fillId="0" borderId="18" xfId="0" applyFont="1" applyBorder="1" applyAlignment="1">
      <alignment wrapText="1" readingOrder="1"/>
    </xf>
    <xf numFmtId="0" fontId="7" fillId="0" borderId="19" xfId="0" applyFont="1" applyBorder="1" applyAlignment="1">
      <alignment wrapText="1" readingOrder="1"/>
    </xf>
    <xf numFmtId="0" fontId="7" fillId="0" borderId="20" xfId="0" applyFont="1" applyBorder="1" applyAlignment="1">
      <alignment wrapText="1" readingOrder="1"/>
    </xf>
    <xf numFmtId="0" fontId="7" fillId="0" borderId="21" xfId="0" applyFont="1" applyBorder="1" applyAlignment="1">
      <alignment wrapText="1" readingOrder="1"/>
    </xf>
    <xf numFmtId="0" fontId="7" fillId="0" borderId="22" xfId="0" applyFont="1" applyBorder="1" applyAlignment="1">
      <alignment wrapText="1" readingOrder="1"/>
    </xf>
    <xf numFmtId="0" fontId="7" fillId="0" borderId="23" xfId="0" applyFont="1" applyBorder="1" applyAlignment="1">
      <alignment wrapText="1" readingOrder="1"/>
    </xf>
    <xf numFmtId="0" fontId="7"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How helpful were feature categories?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Classroom!$D$39</c:f>
              <c:strCache>
                <c:ptCount val="1"/>
                <c:pt idx="0">
                  <c:v>Strongly Disagree</c:v>
                </c:pt>
              </c:strCache>
            </c:strRef>
          </c:tx>
          <c:spPr>
            <a:solidFill>
              <a:schemeClr val="accent1"/>
            </a:solidFill>
            <a:ln>
              <a:noFill/>
            </a:ln>
            <a:effectLst/>
          </c:spPr>
          <c:invertIfNegative val="0"/>
          <c:cat>
            <c:strRef>
              <c:f>Classroom!$C$40:$C$43</c:f>
              <c:strCache>
                <c:ptCount val="4"/>
                <c:pt idx="0">
                  <c:v>Signature</c:v>
                </c:pt>
                <c:pt idx="1">
                  <c:v>Structure</c:v>
                </c:pt>
                <c:pt idx="2">
                  <c:v>Concept</c:v>
                </c:pt>
                <c:pt idx="3">
                  <c:v>Language</c:v>
                </c:pt>
              </c:strCache>
            </c:strRef>
          </c:cat>
          <c:val>
            <c:numRef>
              <c:f>Classroom!$D$40:$D$43</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329C-4C53-9852-A23D8AD99A6A}"/>
            </c:ext>
          </c:extLst>
        </c:ser>
        <c:ser>
          <c:idx val="1"/>
          <c:order val="1"/>
          <c:tx>
            <c:strRef>
              <c:f>Classroom!$E$39</c:f>
              <c:strCache>
                <c:ptCount val="1"/>
                <c:pt idx="0">
                  <c:v>Disagree</c:v>
                </c:pt>
              </c:strCache>
            </c:strRef>
          </c:tx>
          <c:spPr>
            <a:solidFill>
              <a:schemeClr val="accent2"/>
            </a:solidFill>
            <a:ln>
              <a:noFill/>
            </a:ln>
            <a:effectLst/>
          </c:spPr>
          <c:invertIfNegative val="0"/>
          <c:cat>
            <c:strRef>
              <c:f>Classroom!$C$40:$C$43</c:f>
              <c:strCache>
                <c:ptCount val="4"/>
                <c:pt idx="0">
                  <c:v>Signature</c:v>
                </c:pt>
                <c:pt idx="1">
                  <c:v>Structure</c:v>
                </c:pt>
                <c:pt idx="2">
                  <c:v>Concept</c:v>
                </c:pt>
                <c:pt idx="3">
                  <c:v>Language</c:v>
                </c:pt>
              </c:strCache>
            </c:strRef>
          </c:cat>
          <c:val>
            <c:numRef>
              <c:f>Classroom!$E$40:$E$43</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01-329C-4C53-9852-A23D8AD99A6A}"/>
            </c:ext>
          </c:extLst>
        </c:ser>
        <c:ser>
          <c:idx val="2"/>
          <c:order val="2"/>
          <c:tx>
            <c:strRef>
              <c:f>Classroom!$F$39</c:f>
              <c:strCache>
                <c:ptCount val="1"/>
                <c:pt idx="0">
                  <c:v>Neutral</c:v>
                </c:pt>
              </c:strCache>
            </c:strRef>
          </c:tx>
          <c:spPr>
            <a:solidFill>
              <a:schemeClr val="accent3"/>
            </a:solidFill>
            <a:ln>
              <a:noFill/>
            </a:ln>
            <a:effectLst/>
          </c:spPr>
          <c:invertIfNegative val="0"/>
          <c:cat>
            <c:strRef>
              <c:f>Classroom!$C$40:$C$43</c:f>
              <c:strCache>
                <c:ptCount val="4"/>
                <c:pt idx="0">
                  <c:v>Signature</c:v>
                </c:pt>
                <c:pt idx="1">
                  <c:v>Structure</c:v>
                </c:pt>
                <c:pt idx="2">
                  <c:v>Concept</c:v>
                </c:pt>
                <c:pt idx="3">
                  <c:v>Language</c:v>
                </c:pt>
              </c:strCache>
            </c:strRef>
          </c:cat>
          <c:val>
            <c:numRef>
              <c:f>Classroom!$F$40:$F$43</c:f>
              <c:numCache>
                <c:formatCode>General</c:formatCode>
                <c:ptCount val="4"/>
                <c:pt idx="0">
                  <c:v>10</c:v>
                </c:pt>
                <c:pt idx="1">
                  <c:v>9</c:v>
                </c:pt>
                <c:pt idx="2">
                  <c:v>14</c:v>
                </c:pt>
                <c:pt idx="3">
                  <c:v>13</c:v>
                </c:pt>
              </c:numCache>
            </c:numRef>
          </c:val>
          <c:extLst>
            <c:ext xmlns:c16="http://schemas.microsoft.com/office/drawing/2014/chart" uri="{C3380CC4-5D6E-409C-BE32-E72D297353CC}">
              <c16:uniqueId val="{00000002-329C-4C53-9852-A23D8AD99A6A}"/>
            </c:ext>
          </c:extLst>
        </c:ser>
        <c:ser>
          <c:idx val="3"/>
          <c:order val="3"/>
          <c:tx>
            <c:strRef>
              <c:f>Classroom!$G$39</c:f>
              <c:strCache>
                <c:ptCount val="1"/>
                <c:pt idx="0">
                  <c:v>Agree</c:v>
                </c:pt>
              </c:strCache>
            </c:strRef>
          </c:tx>
          <c:spPr>
            <a:solidFill>
              <a:schemeClr val="accent4"/>
            </a:solidFill>
            <a:ln>
              <a:noFill/>
            </a:ln>
            <a:effectLst/>
          </c:spPr>
          <c:invertIfNegative val="0"/>
          <c:cat>
            <c:strRef>
              <c:f>Classroom!$C$40:$C$43</c:f>
              <c:strCache>
                <c:ptCount val="4"/>
                <c:pt idx="0">
                  <c:v>Signature</c:v>
                </c:pt>
                <c:pt idx="1">
                  <c:v>Structure</c:v>
                </c:pt>
                <c:pt idx="2">
                  <c:v>Concept</c:v>
                </c:pt>
                <c:pt idx="3">
                  <c:v>Language</c:v>
                </c:pt>
              </c:strCache>
            </c:strRef>
          </c:cat>
          <c:val>
            <c:numRef>
              <c:f>Classroom!$G$40:$G$43</c:f>
              <c:numCache>
                <c:formatCode>General</c:formatCode>
                <c:ptCount val="4"/>
                <c:pt idx="0">
                  <c:v>14</c:v>
                </c:pt>
                <c:pt idx="1">
                  <c:v>15</c:v>
                </c:pt>
                <c:pt idx="2">
                  <c:v>12</c:v>
                </c:pt>
                <c:pt idx="3">
                  <c:v>14</c:v>
                </c:pt>
              </c:numCache>
            </c:numRef>
          </c:val>
          <c:extLst>
            <c:ext xmlns:c16="http://schemas.microsoft.com/office/drawing/2014/chart" uri="{C3380CC4-5D6E-409C-BE32-E72D297353CC}">
              <c16:uniqueId val="{00000003-329C-4C53-9852-A23D8AD99A6A}"/>
            </c:ext>
          </c:extLst>
        </c:ser>
        <c:ser>
          <c:idx val="4"/>
          <c:order val="4"/>
          <c:tx>
            <c:strRef>
              <c:f>Classroom!$H$39</c:f>
              <c:strCache>
                <c:ptCount val="1"/>
                <c:pt idx="0">
                  <c:v>Strongly Agree</c:v>
                </c:pt>
              </c:strCache>
            </c:strRef>
          </c:tx>
          <c:spPr>
            <a:solidFill>
              <a:schemeClr val="accent5"/>
            </a:solidFill>
            <a:ln>
              <a:noFill/>
            </a:ln>
            <a:effectLst/>
          </c:spPr>
          <c:invertIfNegative val="0"/>
          <c:cat>
            <c:strRef>
              <c:f>Classroom!$C$40:$C$43</c:f>
              <c:strCache>
                <c:ptCount val="4"/>
                <c:pt idx="0">
                  <c:v>Signature</c:v>
                </c:pt>
                <c:pt idx="1">
                  <c:v>Structure</c:v>
                </c:pt>
                <c:pt idx="2">
                  <c:v>Concept</c:v>
                </c:pt>
                <c:pt idx="3">
                  <c:v>Language</c:v>
                </c:pt>
              </c:strCache>
            </c:strRef>
          </c:cat>
          <c:val>
            <c:numRef>
              <c:f>Classroom!$H$40:$H$43</c:f>
              <c:numCache>
                <c:formatCode>General</c:formatCode>
                <c:ptCount val="4"/>
                <c:pt idx="0">
                  <c:v>6</c:v>
                </c:pt>
                <c:pt idx="1">
                  <c:v>5</c:v>
                </c:pt>
                <c:pt idx="2">
                  <c:v>3</c:v>
                </c:pt>
                <c:pt idx="3">
                  <c:v>2</c:v>
                </c:pt>
              </c:numCache>
            </c:numRef>
          </c:val>
          <c:extLst>
            <c:ext xmlns:c16="http://schemas.microsoft.com/office/drawing/2014/chart" uri="{C3380CC4-5D6E-409C-BE32-E72D297353CC}">
              <c16:uniqueId val="{00000005-329C-4C53-9852-A23D8AD99A6A}"/>
            </c:ext>
          </c:extLst>
        </c:ser>
        <c:dLbls>
          <c:showLegendKey val="0"/>
          <c:showVal val="0"/>
          <c:showCatName val="0"/>
          <c:showSerName val="0"/>
          <c:showPercent val="0"/>
          <c:showBubbleSize val="0"/>
        </c:dLbls>
        <c:gapWidth val="150"/>
        <c:overlap val="100"/>
        <c:axId val="531423632"/>
        <c:axId val="531413464"/>
      </c:barChart>
      <c:catAx>
        <c:axId val="531423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13464"/>
        <c:crosses val="autoZero"/>
        <c:auto val="1"/>
        <c:lblAlgn val="ctr"/>
        <c:lblOffset val="100"/>
        <c:noMultiLvlLbl val="0"/>
      </c:catAx>
      <c:valAx>
        <c:axId val="5314134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23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User Experience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percentStacked"/>
        <c:varyColors val="0"/>
        <c:ser>
          <c:idx val="0"/>
          <c:order val="0"/>
          <c:tx>
            <c:strRef>
              <c:f>Classroom!$K$39</c:f>
              <c:strCache>
                <c:ptCount val="1"/>
                <c:pt idx="0">
                  <c:v>Strongly Disagree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Classroom!$J$40:$J$43</c:f>
              <c:strCache>
                <c:ptCount val="4"/>
                <c:pt idx="0">
                  <c:v>Recommendations helped</c:v>
                </c:pt>
                <c:pt idx="1">
                  <c:v>Customizations were intuitive</c:v>
                </c:pt>
                <c:pt idx="2">
                  <c:v>Recommendations reduce search time</c:v>
                </c:pt>
                <c:pt idx="3">
                  <c:v>Would like to see this as IDE plugin</c:v>
                </c:pt>
              </c:strCache>
            </c:strRef>
          </c:cat>
          <c:val>
            <c:numRef>
              <c:f>Classroom!$K$40:$K$43</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B006-4C76-A755-3ABC682CE399}"/>
            </c:ext>
          </c:extLst>
        </c:ser>
        <c:ser>
          <c:idx val="1"/>
          <c:order val="1"/>
          <c:tx>
            <c:strRef>
              <c:f>Classroom!$L$39</c:f>
              <c:strCache>
                <c:ptCount val="1"/>
                <c:pt idx="0">
                  <c:v>Disagree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Classroom!$J$40:$J$43</c:f>
              <c:strCache>
                <c:ptCount val="4"/>
                <c:pt idx="0">
                  <c:v>Recommendations helped</c:v>
                </c:pt>
                <c:pt idx="1">
                  <c:v>Customizations were intuitive</c:v>
                </c:pt>
                <c:pt idx="2">
                  <c:v>Recommendations reduce search time</c:v>
                </c:pt>
                <c:pt idx="3">
                  <c:v>Would like to see this as IDE plugin</c:v>
                </c:pt>
              </c:strCache>
            </c:strRef>
          </c:cat>
          <c:val>
            <c:numRef>
              <c:f>Classroom!$L$40:$L$43</c:f>
              <c:numCache>
                <c:formatCode>General</c:formatCode>
                <c:ptCount val="4"/>
                <c:pt idx="0">
                  <c:v>1</c:v>
                </c:pt>
                <c:pt idx="1">
                  <c:v>3</c:v>
                </c:pt>
                <c:pt idx="2">
                  <c:v>5</c:v>
                </c:pt>
                <c:pt idx="3">
                  <c:v>0</c:v>
                </c:pt>
              </c:numCache>
            </c:numRef>
          </c:val>
          <c:extLst>
            <c:ext xmlns:c16="http://schemas.microsoft.com/office/drawing/2014/chart" uri="{C3380CC4-5D6E-409C-BE32-E72D297353CC}">
              <c16:uniqueId val="{00000001-B006-4C76-A755-3ABC682CE399}"/>
            </c:ext>
          </c:extLst>
        </c:ser>
        <c:ser>
          <c:idx val="2"/>
          <c:order val="2"/>
          <c:tx>
            <c:strRef>
              <c:f>Classroom!$M$39</c:f>
              <c:strCache>
                <c:ptCount val="1"/>
                <c:pt idx="0">
                  <c:v>Neutral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Classroom!$J$40:$J$43</c:f>
              <c:strCache>
                <c:ptCount val="4"/>
                <c:pt idx="0">
                  <c:v>Recommendations helped</c:v>
                </c:pt>
                <c:pt idx="1">
                  <c:v>Customizations were intuitive</c:v>
                </c:pt>
                <c:pt idx="2">
                  <c:v>Recommendations reduce search time</c:v>
                </c:pt>
                <c:pt idx="3">
                  <c:v>Would like to see this as IDE plugin</c:v>
                </c:pt>
              </c:strCache>
            </c:strRef>
          </c:cat>
          <c:val>
            <c:numRef>
              <c:f>Classroom!$M$40:$M$43</c:f>
              <c:numCache>
                <c:formatCode>General</c:formatCode>
                <c:ptCount val="4"/>
                <c:pt idx="0">
                  <c:v>9</c:v>
                </c:pt>
                <c:pt idx="1">
                  <c:v>11</c:v>
                </c:pt>
                <c:pt idx="2">
                  <c:v>12</c:v>
                </c:pt>
                <c:pt idx="3">
                  <c:v>12</c:v>
                </c:pt>
              </c:numCache>
            </c:numRef>
          </c:val>
          <c:extLst>
            <c:ext xmlns:c16="http://schemas.microsoft.com/office/drawing/2014/chart" uri="{C3380CC4-5D6E-409C-BE32-E72D297353CC}">
              <c16:uniqueId val="{00000002-B006-4C76-A755-3ABC682CE399}"/>
            </c:ext>
          </c:extLst>
        </c:ser>
        <c:ser>
          <c:idx val="3"/>
          <c:order val="3"/>
          <c:tx>
            <c:strRef>
              <c:f>Classroom!$N$39</c:f>
              <c:strCache>
                <c:ptCount val="1"/>
                <c:pt idx="0">
                  <c:v>Agree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Classroom!$J$40:$J$43</c:f>
              <c:strCache>
                <c:ptCount val="4"/>
                <c:pt idx="0">
                  <c:v>Recommendations helped</c:v>
                </c:pt>
                <c:pt idx="1">
                  <c:v>Customizations were intuitive</c:v>
                </c:pt>
                <c:pt idx="2">
                  <c:v>Recommendations reduce search time</c:v>
                </c:pt>
                <c:pt idx="3">
                  <c:v>Would like to see this as IDE plugin</c:v>
                </c:pt>
              </c:strCache>
            </c:strRef>
          </c:cat>
          <c:val>
            <c:numRef>
              <c:f>Classroom!$N$40:$N$43</c:f>
              <c:numCache>
                <c:formatCode>General</c:formatCode>
                <c:ptCount val="4"/>
                <c:pt idx="0">
                  <c:v>16</c:v>
                </c:pt>
                <c:pt idx="1">
                  <c:v>14</c:v>
                </c:pt>
                <c:pt idx="2">
                  <c:v>8</c:v>
                </c:pt>
                <c:pt idx="3">
                  <c:v>14</c:v>
                </c:pt>
              </c:numCache>
            </c:numRef>
          </c:val>
          <c:extLst>
            <c:ext xmlns:c16="http://schemas.microsoft.com/office/drawing/2014/chart" uri="{C3380CC4-5D6E-409C-BE32-E72D297353CC}">
              <c16:uniqueId val="{00000003-B006-4C76-A755-3ABC682CE399}"/>
            </c:ext>
          </c:extLst>
        </c:ser>
        <c:ser>
          <c:idx val="4"/>
          <c:order val="4"/>
          <c:tx>
            <c:strRef>
              <c:f>Classroom!$O$39</c:f>
              <c:strCache>
                <c:ptCount val="1"/>
                <c:pt idx="0">
                  <c:v>Strongly Agree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Classroom!$J$40:$J$43</c:f>
              <c:strCache>
                <c:ptCount val="4"/>
                <c:pt idx="0">
                  <c:v>Recommendations helped</c:v>
                </c:pt>
                <c:pt idx="1">
                  <c:v>Customizations were intuitive</c:v>
                </c:pt>
                <c:pt idx="2">
                  <c:v>Recommendations reduce search time</c:v>
                </c:pt>
                <c:pt idx="3">
                  <c:v>Would like to see this as IDE plugin</c:v>
                </c:pt>
              </c:strCache>
            </c:strRef>
          </c:cat>
          <c:val>
            <c:numRef>
              <c:f>Classroom!$O$40:$O$43</c:f>
              <c:numCache>
                <c:formatCode>General</c:formatCode>
                <c:ptCount val="4"/>
                <c:pt idx="0">
                  <c:v>6</c:v>
                </c:pt>
                <c:pt idx="1">
                  <c:v>4</c:v>
                </c:pt>
                <c:pt idx="2">
                  <c:v>5</c:v>
                </c:pt>
                <c:pt idx="3">
                  <c:v>6</c:v>
                </c:pt>
              </c:numCache>
            </c:numRef>
          </c:val>
          <c:extLst>
            <c:ext xmlns:c16="http://schemas.microsoft.com/office/drawing/2014/chart" uri="{C3380CC4-5D6E-409C-BE32-E72D297353CC}">
              <c16:uniqueId val="{00000004-B006-4C76-A755-3ABC682CE399}"/>
            </c:ext>
          </c:extLst>
        </c:ser>
        <c:dLbls>
          <c:showLegendKey val="0"/>
          <c:showVal val="0"/>
          <c:showCatName val="0"/>
          <c:showSerName val="0"/>
          <c:showPercent val="0"/>
          <c:showBubbleSize val="0"/>
        </c:dLbls>
        <c:gapWidth val="150"/>
        <c:overlap val="100"/>
        <c:axId val="393569720"/>
        <c:axId val="393549384"/>
      </c:barChart>
      <c:catAx>
        <c:axId val="39356972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3549384"/>
        <c:crosses val="autoZero"/>
        <c:auto val="1"/>
        <c:lblAlgn val="ctr"/>
        <c:lblOffset val="100"/>
        <c:noMultiLvlLbl val="0"/>
      </c:catAx>
      <c:valAx>
        <c:axId val="393549384"/>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3569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User Experience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MTurk!$B$31</c:f>
              <c:strCache>
                <c:ptCount val="1"/>
                <c:pt idx="0">
                  <c:v>Strongly Disagree</c:v>
                </c:pt>
              </c:strCache>
            </c:strRef>
          </c:tx>
          <c:spPr>
            <a:solidFill>
              <a:schemeClr val="accent1"/>
            </a:solidFill>
            <a:ln>
              <a:noFill/>
            </a:ln>
            <a:effectLst/>
          </c:spPr>
          <c:invertIfNegative val="0"/>
          <c:cat>
            <c:strRef>
              <c:f>MTurk!$A$32:$A$35</c:f>
              <c:strCache>
                <c:ptCount val="4"/>
                <c:pt idx="0">
                  <c:v>Recommendations helped</c:v>
                </c:pt>
                <c:pt idx="1">
                  <c:v>Customizations were intuitive</c:v>
                </c:pt>
                <c:pt idx="2">
                  <c:v>Recommendations reduce search time</c:v>
                </c:pt>
                <c:pt idx="3">
                  <c:v>Would like to see this as IDE plugin</c:v>
                </c:pt>
              </c:strCache>
            </c:strRef>
          </c:cat>
          <c:val>
            <c:numRef>
              <c:f>MTurk!$B$32:$B$35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AC74-4C8C-8675-1E28BD2397B1}"/>
            </c:ext>
          </c:extLst>
        </c:ser>
        <c:ser>
          <c:idx val="1"/>
          <c:order val="1"/>
          <c:tx>
            <c:strRef>
              <c:f>MTurk!$C$31</c:f>
              <c:strCache>
                <c:ptCount val="1"/>
                <c:pt idx="0">
                  <c:v>Disagree</c:v>
                </c:pt>
              </c:strCache>
            </c:strRef>
          </c:tx>
          <c:spPr>
            <a:solidFill>
              <a:schemeClr val="accent2"/>
            </a:solidFill>
            <a:ln>
              <a:noFill/>
            </a:ln>
            <a:effectLst/>
          </c:spPr>
          <c:invertIfNegative val="0"/>
          <c:cat>
            <c:strRef>
              <c:f>MTurk!$A$32:$A$35</c:f>
              <c:strCache>
                <c:ptCount val="4"/>
                <c:pt idx="0">
                  <c:v>Recommendations helped</c:v>
                </c:pt>
                <c:pt idx="1">
                  <c:v>Customizations were intuitive</c:v>
                </c:pt>
                <c:pt idx="2">
                  <c:v>Recommendations reduce search time</c:v>
                </c:pt>
                <c:pt idx="3">
                  <c:v>Would like to see this as IDE plugin</c:v>
                </c:pt>
              </c:strCache>
            </c:strRef>
          </c:cat>
          <c:val>
            <c:numRef>
              <c:f>MTurk!$C$32:$C$35</c:f>
              <c:numCache>
                <c:formatCode>General</c:formatCode>
                <c:ptCount val="4"/>
                <c:pt idx="0">
                  <c:v>1</c:v>
                </c:pt>
                <c:pt idx="1">
                  <c:v>5</c:v>
                </c:pt>
                <c:pt idx="2">
                  <c:v>2</c:v>
                </c:pt>
                <c:pt idx="3">
                  <c:v>1</c:v>
                </c:pt>
              </c:numCache>
            </c:numRef>
          </c:val>
          <c:extLst>
            <c:ext xmlns:c16="http://schemas.microsoft.com/office/drawing/2014/chart" uri="{C3380CC4-5D6E-409C-BE32-E72D297353CC}">
              <c16:uniqueId val="{00000001-AC74-4C8C-8675-1E28BD2397B1}"/>
            </c:ext>
          </c:extLst>
        </c:ser>
        <c:ser>
          <c:idx val="2"/>
          <c:order val="2"/>
          <c:tx>
            <c:strRef>
              <c:f>MTurk!$D$31</c:f>
              <c:strCache>
                <c:ptCount val="1"/>
                <c:pt idx="0">
                  <c:v>Neutral</c:v>
                </c:pt>
              </c:strCache>
            </c:strRef>
          </c:tx>
          <c:spPr>
            <a:solidFill>
              <a:schemeClr val="accent3"/>
            </a:solidFill>
            <a:ln>
              <a:noFill/>
            </a:ln>
            <a:effectLst/>
          </c:spPr>
          <c:invertIfNegative val="0"/>
          <c:cat>
            <c:strRef>
              <c:f>MTurk!$A$32:$A$35</c:f>
              <c:strCache>
                <c:ptCount val="4"/>
                <c:pt idx="0">
                  <c:v>Recommendations helped</c:v>
                </c:pt>
                <c:pt idx="1">
                  <c:v>Customizations were intuitive</c:v>
                </c:pt>
                <c:pt idx="2">
                  <c:v>Recommendations reduce search time</c:v>
                </c:pt>
                <c:pt idx="3">
                  <c:v>Would like to see this as IDE plugin</c:v>
                </c:pt>
              </c:strCache>
            </c:strRef>
          </c:cat>
          <c:val>
            <c:numRef>
              <c:f>MTurk!$D$32:$D$35</c:f>
              <c:numCache>
                <c:formatCode>General</c:formatCode>
                <c:ptCount val="4"/>
                <c:pt idx="0">
                  <c:v>9</c:v>
                </c:pt>
                <c:pt idx="1">
                  <c:v>6</c:v>
                </c:pt>
                <c:pt idx="2">
                  <c:v>6</c:v>
                </c:pt>
                <c:pt idx="3">
                  <c:v>7</c:v>
                </c:pt>
              </c:numCache>
            </c:numRef>
          </c:val>
          <c:extLst>
            <c:ext xmlns:c16="http://schemas.microsoft.com/office/drawing/2014/chart" uri="{C3380CC4-5D6E-409C-BE32-E72D297353CC}">
              <c16:uniqueId val="{00000002-AC74-4C8C-8675-1E28BD2397B1}"/>
            </c:ext>
          </c:extLst>
        </c:ser>
        <c:ser>
          <c:idx val="3"/>
          <c:order val="3"/>
          <c:tx>
            <c:strRef>
              <c:f>MTurk!$E$31</c:f>
              <c:strCache>
                <c:ptCount val="1"/>
                <c:pt idx="0">
                  <c:v>Agree</c:v>
                </c:pt>
              </c:strCache>
            </c:strRef>
          </c:tx>
          <c:spPr>
            <a:solidFill>
              <a:schemeClr val="accent4"/>
            </a:solidFill>
            <a:ln>
              <a:noFill/>
            </a:ln>
            <a:effectLst/>
          </c:spPr>
          <c:invertIfNegative val="0"/>
          <c:cat>
            <c:strRef>
              <c:f>MTurk!$A$32:$A$35</c:f>
              <c:strCache>
                <c:ptCount val="4"/>
                <c:pt idx="0">
                  <c:v>Recommendations helped</c:v>
                </c:pt>
                <c:pt idx="1">
                  <c:v>Customizations were intuitive</c:v>
                </c:pt>
                <c:pt idx="2">
                  <c:v>Recommendations reduce search time</c:v>
                </c:pt>
                <c:pt idx="3">
                  <c:v>Would like to see this as IDE plugin</c:v>
                </c:pt>
              </c:strCache>
            </c:strRef>
          </c:cat>
          <c:val>
            <c:numRef>
              <c:f>MTurk!$E$32:$E$35</c:f>
              <c:numCache>
                <c:formatCode>General</c:formatCode>
                <c:ptCount val="4"/>
                <c:pt idx="0">
                  <c:v>7</c:v>
                </c:pt>
                <c:pt idx="1">
                  <c:v>7</c:v>
                </c:pt>
                <c:pt idx="2">
                  <c:v>9</c:v>
                </c:pt>
                <c:pt idx="3">
                  <c:v>5</c:v>
                </c:pt>
              </c:numCache>
            </c:numRef>
          </c:val>
          <c:extLst>
            <c:ext xmlns:c16="http://schemas.microsoft.com/office/drawing/2014/chart" uri="{C3380CC4-5D6E-409C-BE32-E72D297353CC}">
              <c16:uniqueId val="{00000003-AC74-4C8C-8675-1E28BD2397B1}"/>
            </c:ext>
          </c:extLst>
        </c:ser>
        <c:ser>
          <c:idx val="4"/>
          <c:order val="4"/>
          <c:tx>
            <c:strRef>
              <c:f>MTurk!$F$31</c:f>
              <c:strCache>
                <c:ptCount val="1"/>
                <c:pt idx="0">
                  <c:v>Strongly Agree</c:v>
                </c:pt>
              </c:strCache>
            </c:strRef>
          </c:tx>
          <c:spPr>
            <a:solidFill>
              <a:schemeClr val="accent5"/>
            </a:solidFill>
            <a:ln>
              <a:noFill/>
            </a:ln>
            <a:effectLst/>
          </c:spPr>
          <c:invertIfNegative val="0"/>
          <c:cat>
            <c:strRef>
              <c:f>MTurk!$A$32:$A$35</c:f>
              <c:strCache>
                <c:ptCount val="4"/>
                <c:pt idx="0">
                  <c:v>Recommendations helped</c:v>
                </c:pt>
                <c:pt idx="1">
                  <c:v>Customizations were intuitive</c:v>
                </c:pt>
                <c:pt idx="2">
                  <c:v>Recommendations reduce search time</c:v>
                </c:pt>
                <c:pt idx="3">
                  <c:v>Would like to see this as IDE plugin</c:v>
                </c:pt>
              </c:strCache>
            </c:strRef>
          </c:cat>
          <c:val>
            <c:numRef>
              <c:f>MTurk!$F$32:$F$35</c:f>
              <c:numCache>
                <c:formatCode>General</c:formatCode>
                <c:ptCount val="4"/>
                <c:pt idx="0">
                  <c:v>3</c:v>
                </c:pt>
                <c:pt idx="1">
                  <c:v>2</c:v>
                </c:pt>
                <c:pt idx="2">
                  <c:v>3</c:v>
                </c:pt>
                <c:pt idx="3">
                  <c:v>7</c:v>
                </c:pt>
              </c:numCache>
            </c:numRef>
          </c:val>
          <c:extLst>
            <c:ext xmlns:c16="http://schemas.microsoft.com/office/drawing/2014/chart" uri="{C3380CC4-5D6E-409C-BE32-E72D297353CC}">
              <c16:uniqueId val="{00000004-AC74-4C8C-8675-1E28BD2397B1}"/>
            </c:ext>
          </c:extLst>
        </c:ser>
        <c:dLbls>
          <c:showLegendKey val="0"/>
          <c:showVal val="0"/>
          <c:showCatName val="0"/>
          <c:showSerName val="0"/>
          <c:showPercent val="0"/>
          <c:showBubbleSize val="0"/>
        </c:dLbls>
        <c:gapWidth val="150"/>
        <c:overlap val="100"/>
        <c:axId val="395388728"/>
        <c:axId val="395385776"/>
      </c:barChart>
      <c:catAx>
        <c:axId val="395388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385776"/>
        <c:crosses val="autoZero"/>
        <c:auto val="1"/>
        <c:lblAlgn val="ctr"/>
        <c:lblOffset val="100"/>
        <c:noMultiLvlLbl val="0"/>
      </c:catAx>
      <c:valAx>
        <c:axId val="3953857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388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How helpful were feature categories?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percentStacked"/>
        <c:varyColors val="0"/>
        <c:ser>
          <c:idx val="0"/>
          <c:order val="0"/>
          <c:tx>
            <c:strRef>
              <c:f>'Mturk-Partial'!$B$21</c:f>
              <c:strCache>
                <c:ptCount val="1"/>
                <c:pt idx="0">
                  <c:v>Strongly Disagree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'Mturk-Partial'!$A$22:$A$25</c:f>
              <c:strCache>
                <c:ptCount val="4"/>
                <c:pt idx="0">
                  <c:v>Signature</c:v>
                </c:pt>
                <c:pt idx="1">
                  <c:v>Structure</c:v>
                </c:pt>
                <c:pt idx="2">
                  <c:v>Concept</c:v>
                </c:pt>
                <c:pt idx="3">
                  <c:v>Language</c:v>
                </c:pt>
              </c:strCache>
            </c:strRef>
          </c:cat>
          <c:val>
            <c:numRef>
              <c:f>'Mturk-Partial'!$B$22:$B$25</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6938-4F29-9DE3-1DE1942272F4}"/>
            </c:ext>
          </c:extLst>
        </c:ser>
        <c:ser>
          <c:idx val="1"/>
          <c:order val="1"/>
          <c:tx>
            <c:strRef>
              <c:f>'Mturk-Partial'!$C$21</c:f>
              <c:strCache>
                <c:ptCount val="1"/>
                <c:pt idx="0">
                  <c:v>Disagree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'Mturk-Partial'!$A$22:$A$25</c:f>
              <c:strCache>
                <c:ptCount val="4"/>
                <c:pt idx="0">
                  <c:v>Signature</c:v>
                </c:pt>
                <c:pt idx="1">
                  <c:v>Structure</c:v>
                </c:pt>
                <c:pt idx="2">
                  <c:v>Concept</c:v>
                </c:pt>
                <c:pt idx="3">
                  <c:v>Language</c:v>
                </c:pt>
              </c:strCache>
            </c:strRef>
          </c:cat>
          <c:val>
            <c:numRef>
              <c:f>'Mturk-Partial'!$C$22:$C$25</c:f>
              <c:numCache>
                <c:formatCode>General</c:formatCode>
                <c:ptCount val="4"/>
                <c:pt idx="0">
                  <c:v>2</c:v>
                </c:pt>
                <c:pt idx="1">
                  <c:v>1</c:v>
                </c:pt>
                <c:pt idx="2">
                  <c:v>3</c:v>
                </c:pt>
                <c:pt idx="3">
                  <c:v>2</c:v>
                </c:pt>
              </c:numCache>
            </c:numRef>
          </c:val>
          <c:extLst>
            <c:ext xmlns:c16="http://schemas.microsoft.com/office/drawing/2014/chart" uri="{C3380CC4-5D6E-409C-BE32-E72D297353CC}">
              <c16:uniqueId val="{00000001-6938-4F29-9DE3-1DE1942272F4}"/>
            </c:ext>
          </c:extLst>
        </c:ser>
        <c:ser>
          <c:idx val="2"/>
          <c:order val="2"/>
          <c:tx>
            <c:strRef>
              <c:f>'Mturk-Partial'!$D$21</c:f>
              <c:strCache>
                <c:ptCount val="1"/>
                <c:pt idx="0">
                  <c:v>Neutral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'Mturk-Partial'!$A$22:$A$25</c:f>
              <c:strCache>
                <c:ptCount val="4"/>
                <c:pt idx="0">
                  <c:v>Signature</c:v>
                </c:pt>
                <c:pt idx="1">
                  <c:v>Structure</c:v>
                </c:pt>
                <c:pt idx="2">
                  <c:v>Concept</c:v>
                </c:pt>
                <c:pt idx="3">
                  <c:v>Language</c:v>
                </c:pt>
              </c:strCache>
            </c:strRef>
          </c:cat>
          <c:val>
            <c:numRef>
              <c:f>'Mturk-Partial'!$D$22:$D$25</c:f>
              <c:numCache>
                <c:formatCode>General</c:formatCode>
                <c:ptCount val="4"/>
                <c:pt idx="0">
                  <c:v>3</c:v>
                </c:pt>
                <c:pt idx="1">
                  <c:v>7</c:v>
                </c:pt>
                <c:pt idx="2">
                  <c:v>5</c:v>
                </c:pt>
                <c:pt idx="3">
                  <c:v>3</c:v>
                </c:pt>
              </c:numCache>
            </c:numRef>
          </c:val>
          <c:extLst>
            <c:ext xmlns:c16="http://schemas.microsoft.com/office/drawing/2014/chart" uri="{C3380CC4-5D6E-409C-BE32-E72D297353CC}">
              <c16:uniqueId val="{00000002-6938-4F29-9DE3-1DE1942272F4}"/>
            </c:ext>
          </c:extLst>
        </c:ser>
        <c:ser>
          <c:idx val="3"/>
          <c:order val="3"/>
          <c:tx>
            <c:strRef>
              <c:f>'Mturk-Partial'!$E$21</c:f>
              <c:strCache>
                <c:ptCount val="1"/>
                <c:pt idx="0">
                  <c:v>Agree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'Mturk-Partial'!$A$22:$A$25</c:f>
              <c:strCache>
                <c:ptCount val="4"/>
                <c:pt idx="0">
                  <c:v>Signature</c:v>
                </c:pt>
                <c:pt idx="1">
                  <c:v>Structure</c:v>
                </c:pt>
                <c:pt idx="2">
                  <c:v>Concept</c:v>
                </c:pt>
                <c:pt idx="3">
                  <c:v>Language</c:v>
                </c:pt>
              </c:strCache>
            </c:strRef>
          </c:cat>
          <c:val>
            <c:numRef>
              <c:f>'Mturk-Partial'!$E$22:$E$25</c:f>
              <c:numCache>
                <c:formatCode>General</c:formatCode>
                <c:ptCount val="4"/>
                <c:pt idx="0">
                  <c:v>5</c:v>
                </c:pt>
                <c:pt idx="1">
                  <c:v>5</c:v>
                </c:pt>
                <c:pt idx="2">
                  <c:v>5</c:v>
                </c:pt>
                <c:pt idx="3">
                  <c:v>6</c:v>
                </c:pt>
              </c:numCache>
            </c:numRef>
          </c:val>
          <c:extLst>
            <c:ext xmlns:c16="http://schemas.microsoft.com/office/drawing/2014/chart" uri="{C3380CC4-5D6E-409C-BE32-E72D297353CC}">
              <c16:uniqueId val="{00000003-6938-4F29-9DE3-1DE1942272F4}"/>
            </c:ext>
          </c:extLst>
        </c:ser>
        <c:ser>
          <c:idx val="4"/>
          <c:order val="4"/>
          <c:tx>
            <c:strRef>
              <c:f>'Mturk-Partial'!$F$21</c:f>
              <c:strCache>
                <c:ptCount val="1"/>
                <c:pt idx="0">
                  <c:v>Strongly Agree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'Mturk-Partial'!$A$22:$A$25</c:f>
              <c:strCache>
                <c:ptCount val="4"/>
                <c:pt idx="0">
                  <c:v>Signature</c:v>
                </c:pt>
                <c:pt idx="1">
                  <c:v>Structure</c:v>
                </c:pt>
                <c:pt idx="2">
                  <c:v>Concept</c:v>
                </c:pt>
                <c:pt idx="3">
                  <c:v>Language</c:v>
                </c:pt>
              </c:strCache>
            </c:strRef>
          </c:cat>
          <c:val>
            <c:numRef>
              <c:f>'Mturk-Partial'!$F$22:$F$25</c:f>
              <c:numCache>
                <c:formatCode>General</c:formatCode>
                <c:ptCount val="4"/>
                <c:pt idx="0">
                  <c:v>4</c:v>
                </c:pt>
                <c:pt idx="1">
                  <c:v>0</c:v>
                </c:pt>
                <c:pt idx="2">
                  <c:v>1</c:v>
                </c:pt>
                <c:pt idx="3">
                  <c:v>2</c:v>
                </c:pt>
              </c:numCache>
            </c:numRef>
          </c:val>
          <c:extLst>
            <c:ext xmlns:c16="http://schemas.microsoft.com/office/drawing/2014/chart" uri="{C3380CC4-5D6E-409C-BE32-E72D297353CC}">
              <c16:uniqueId val="{00000005-6938-4F29-9DE3-1DE1942272F4}"/>
            </c:ext>
          </c:extLst>
        </c:ser>
        <c:dLbls>
          <c:showLegendKey val="0"/>
          <c:showVal val="0"/>
          <c:showCatName val="0"/>
          <c:showSerName val="0"/>
          <c:showPercent val="0"/>
          <c:showBubbleSize val="0"/>
        </c:dLbls>
        <c:gapWidth val="150"/>
        <c:overlap val="100"/>
        <c:axId val="399354840"/>
        <c:axId val="399355168"/>
      </c:barChart>
      <c:catAx>
        <c:axId val="39935484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9355168"/>
        <c:crosses val="autoZero"/>
        <c:auto val="1"/>
        <c:lblAlgn val="ctr"/>
        <c:lblOffset val="100"/>
        <c:noMultiLvlLbl val="0"/>
      </c:catAx>
      <c:valAx>
        <c:axId val="39935516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9354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User Experience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percentStacked"/>
        <c:varyColors val="0"/>
        <c:ser>
          <c:idx val="0"/>
          <c:order val="0"/>
          <c:tx>
            <c:strRef>
              <c:f>'Mturk-Partial'!$I$21</c:f>
              <c:strCache>
                <c:ptCount val="1"/>
                <c:pt idx="0">
                  <c:v>Strongly Disagree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'Mturk-Partial'!$H$22:$H$25</c:f>
              <c:strCache>
                <c:ptCount val="4"/>
                <c:pt idx="0">
                  <c:v>Recommendations helped</c:v>
                </c:pt>
                <c:pt idx="1">
                  <c:v>Customizations were intuitive</c:v>
                </c:pt>
                <c:pt idx="2">
                  <c:v>Recommendations reduce search time</c:v>
                </c:pt>
                <c:pt idx="3">
                  <c:v>Would like to see this as IDE plugin</c:v>
                </c:pt>
              </c:strCache>
            </c:strRef>
          </c:cat>
          <c:val>
            <c:numRef>
              <c:f>'Mturk-Partial'!$I$22:$I$25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89E5-447E-81CD-B4BD0F4A95E4}"/>
            </c:ext>
          </c:extLst>
        </c:ser>
        <c:ser>
          <c:idx val="1"/>
          <c:order val="1"/>
          <c:tx>
            <c:strRef>
              <c:f>'Mturk-Partial'!$J$21</c:f>
              <c:strCache>
                <c:ptCount val="1"/>
                <c:pt idx="0">
                  <c:v>Disagree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'Mturk-Partial'!$H$22:$H$25</c:f>
              <c:strCache>
                <c:ptCount val="4"/>
                <c:pt idx="0">
                  <c:v>Recommendations helped</c:v>
                </c:pt>
                <c:pt idx="1">
                  <c:v>Customizations were intuitive</c:v>
                </c:pt>
                <c:pt idx="2">
                  <c:v>Recommendations reduce search time</c:v>
                </c:pt>
                <c:pt idx="3">
                  <c:v>Would like to see this as IDE plugin</c:v>
                </c:pt>
              </c:strCache>
            </c:strRef>
          </c:cat>
          <c:val>
            <c:numRef>
              <c:f>'Mturk-Partial'!$J$22:$J$25</c:f>
              <c:numCache>
                <c:formatCode>General</c:formatCode>
                <c:ptCount val="4"/>
                <c:pt idx="0">
                  <c:v>1</c:v>
                </c:pt>
                <c:pt idx="1">
                  <c:v>4</c:v>
                </c:pt>
                <c:pt idx="2">
                  <c:v>2</c:v>
                </c:pt>
                <c:pt idx="3">
                  <c:v>0</c:v>
                </c:pt>
              </c:numCache>
            </c:numRef>
          </c:val>
          <c:extLst>
            <c:ext xmlns:c16="http://schemas.microsoft.com/office/drawing/2014/chart" uri="{C3380CC4-5D6E-409C-BE32-E72D297353CC}">
              <c16:uniqueId val="{00000001-89E5-447E-81CD-B4BD0F4A95E4}"/>
            </c:ext>
          </c:extLst>
        </c:ser>
        <c:ser>
          <c:idx val="2"/>
          <c:order val="2"/>
          <c:tx>
            <c:strRef>
              <c:f>'Mturk-Partial'!$K$21</c:f>
              <c:strCache>
                <c:ptCount val="1"/>
                <c:pt idx="0">
                  <c:v>Neutral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'Mturk-Partial'!$H$22:$H$25</c:f>
              <c:strCache>
                <c:ptCount val="4"/>
                <c:pt idx="0">
                  <c:v>Recommendations helped</c:v>
                </c:pt>
                <c:pt idx="1">
                  <c:v>Customizations were intuitive</c:v>
                </c:pt>
                <c:pt idx="2">
                  <c:v>Recommendations reduce search time</c:v>
                </c:pt>
                <c:pt idx="3">
                  <c:v>Would like to see this as IDE plugin</c:v>
                </c:pt>
              </c:strCache>
            </c:strRef>
          </c:cat>
          <c:val>
            <c:numRef>
              <c:f>'Mturk-Partial'!$K$22:$K$25</c:f>
              <c:numCache>
                <c:formatCode>General</c:formatCode>
                <c:ptCount val="4"/>
                <c:pt idx="0">
                  <c:v>5</c:v>
                </c:pt>
                <c:pt idx="1">
                  <c:v>5</c:v>
                </c:pt>
                <c:pt idx="2">
                  <c:v>3</c:v>
                </c:pt>
                <c:pt idx="3">
                  <c:v>5</c:v>
                </c:pt>
              </c:numCache>
            </c:numRef>
          </c:val>
          <c:extLst>
            <c:ext xmlns:c16="http://schemas.microsoft.com/office/drawing/2014/chart" uri="{C3380CC4-5D6E-409C-BE32-E72D297353CC}">
              <c16:uniqueId val="{00000002-89E5-447E-81CD-B4BD0F4A95E4}"/>
            </c:ext>
          </c:extLst>
        </c:ser>
        <c:ser>
          <c:idx val="3"/>
          <c:order val="3"/>
          <c:tx>
            <c:strRef>
              <c:f>'Mturk-Partial'!$L$21</c:f>
              <c:strCache>
                <c:ptCount val="1"/>
                <c:pt idx="0">
                  <c:v>Agree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'Mturk-Partial'!$H$22:$H$25</c:f>
              <c:strCache>
                <c:ptCount val="4"/>
                <c:pt idx="0">
                  <c:v>Recommendations helped</c:v>
                </c:pt>
                <c:pt idx="1">
                  <c:v>Customizations were intuitive</c:v>
                </c:pt>
                <c:pt idx="2">
                  <c:v>Recommendations reduce search time</c:v>
                </c:pt>
                <c:pt idx="3">
                  <c:v>Would like to see this as IDE plugin</c:v>
                </c:pt>
              </c:strCache>
            </c:strRef>
          </c:cat>
          <c:val>
            <c:numRef>
              <c:f>'Mturk-Partial'!$L$22:$L$25</c:f>
              <c:numCache>
                <c:formatCode>General</c:formatCode>
                <c:ptCount val="4"/>
                <c:pt idx="0">
                  <c:v>6</c:v>
                </c:pt>
                <c:pt idx="1">
                  <c:v>4</c:v>
                </c:pt>
                <c:pt idx="2">
                  <c:v>7</c:v>
                </c:pt>
                <c:pt idx="3">
                  <c:v>3</c:v>
                </c:pt>
              </c:numCache>
            </c:numRef>
          </c:val>
          <c:extLst>
            <c:ext xmlns:c16="http://schemas.microsoft.com/office/drawing/2014/chart" uri="{C3380CC4-5D6E-409C-BE32-E72D297353CC}">
              <c16:uniqueId val="{00000003-89E5-447E-81CD-B4BD0F4A95E4}"/>
            </c:ext>
          </c:extLst>
        </c:ser>
        <c:ser>
          <c:idx val="4"/>
          <c:order val="4"/>
          <c:tx>
            <c:strRef>
              <c:f>'Mturk-Partial'!$M$21</c:f>
              <c:strCache>
                <c:ptCount val="1"/>
                <c:pt idx="0">
                  <c:v>Strongly Agree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'Mturk-Partial'!$H$22:$H$25</c:f>
              <c:strCache>
                <c:ptCount val="4"/>
                <c:pt idx="0">
                  <c:v>Recommendations helped</c:v>
                </c:pt>
                <c:pt idx="1">
                  <c:v>Customizations were intuitive</c:v>
                </c:pt>
                <c:pt idx="2">
                  <c:v>Recommendations reduce search time</c:v>
                </c:pt>
                <c:pt idx="3">
                  <c:v>Would like to see this as IDE plugin</c:v>
                </c:pt>
              </c:strCache>
            </c:strRef>
          </c:cat>
          <c:val>
            <c:numRef>
              <c:f>'Mturk-Partial'!$M$22:$M$25</c:f>
              <c:numCache>
                <c:formatCode>General</c:formatCode>
                <c:ptCount val="4"/>
                <c:pt idx="0">
                  <c:v>2</c:v>
                </c:pt>
                <c:pt idx="1">
                  <c:v>1</c:v>
                </c:pt>
                <c:pt idx="2">
                  <c:v>2</c:v>
                </c:pt>
                <c:pt idx="3">
                  <c:v>6</c:v>
                </c:pt>
              </c:numCache>
            </c:numRef>
          </c:val>
          <c:extLst>
            <c:ext xmlns:c16="http://schemas.microsoft.com/office/drawing/2014/chart" uri="{C3380CC4-5D6E-409C-BE32-E72D297353CC}">
              <c16:uniqueId val="{00000004-89E5-447E-81CD-B4BD0F4A95E4}"/>
            </c:ext>
          </c:extLst>
        </c:ser>
        <c:dLbls>
          <c:showLegendKey val="0"/>
          <c:showVal val="0"/>
          <c:showCatName val="0"/>
          <c:showSerName val="0"/>
          <c:showPercent val="0"/>
          <c:showBubbleSize val="0"/>
        </c:dLbls>
        <c:gapWidth val="150"/>
        <c:overlap val="100"/>
        <c:axId val="532257704"/>
        <c:axId val="532262296"/>
      </c:barChart>
      <c:catAx>
        <c:axId val="53225770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2262296"/>
        <c:crosses val="autoZero"/>
        <c:auto val="1"/>
        <c:lblAlgn val="ctr"/>
        <c:lblOffset val="100"/>
        <c:noMultiLvlLbl val="0"/>
      </c:catAx>
      <c:valAx>
        <c:axId val="532262296"/>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2257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User Experience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percentStacked"/>
        <c:varyColors val="0"/>
        <c:ser>
          <c:idx val="0"/>
          <c:order val="0"/>
          <c:tx>
            <c:strRef>
              <c:f>Classroom!$K$39</c:f>
              <c:strCache>
                <c:ptCount val="1"/>
                <c:pt idx="0">
                  <c:v>Strongly Disagree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Classroom!$J$40:$J$43</c:f>
              <c:strCache>
                <c:ptCount val="4"/>
                <c:pt idx="0">
                  <c:v>Recommendations helped</c:v>
                </c:pt>
                <c:pt idx="1">
                  <c:v>Customizations were intuitive</c:v>
                </c:pt>
                <c:pt idx="2">
                  <c:v>Recommendations reduce search time</c:v>
                </c:pt>
                <c:pt idx="3">
                  <c:v>Would like to see this as IDE plugin</c:v>
                </c:pt>
              </c:strCache>
            </c:strRef>
          </c:cat>
          <c:val>
            <c:numRef>
              <c:f>Classroom!$K$40:$K$43</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9145-466D-8E49-4BE926DEB64D}"/>
            </c:ext>
          </c:extLst>
        </c:ser>
        <c:ser>
          <c:idx val="1"/>
          <c:order val="1"/>
          <c:tx>
            <c:strRef>
              <c:f>Classroom!$L$39</c:f>
              <c:strCache>
                <c:ptCount val="1"/>
                <c:pt idx="0">
                  <c:v>Disagree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Classroom!$J$40:$J$43</c:f>
              <c:strCache>
                <c:ptCount val="4"/>
                <c:pt idx="0">
                  <c:v>Recommendations helped</c:v>
                </c:pt>
                <c:pt idx="1">
                  <c:v>Customizations were intuitive</c:v>
                </c:pt>
                <c:pt idx="2">
                  <c:v>Recommendations reduce search time</c:v>
                </c:pt>
                <c:pt idx="3">
                  <c:v>Would like to see this as IDE plugin</c:v>
                </c:pt>
              </c:strCache>
            </c:strRef>
          </c:cat>
          <c:val>
            <c:numRef>
              <c:f>Classroom!$L$40:$L$43</c:f>
              <c:numCache>
                <c:formatCode>General</c:formatCode>
                <c:ptCount val="4"/>
                <c:pt idx="0">
                  <c:v>1</c:v>
                </c:pt>
                <c:pt idx="1">
                  <c:v>3</c:v>
                </c:pt>
                <c:pt idx="2">
                  <c:v>5</c:v>
                </c:pt>
                <c:pt idx="3">
                  <c:v>0</c:v>
                </c:pt>
              </c:numCache>
            </c:numRef>
          </c:val>
          <c:extLst>
            <c:ext xmlns:c16="http://schemas.microsoft.com/office/drawing/2014/chart" uri="{C3380CC4-5D6E-409C-BE32-E72D297353CC}">
              <c16:uniqueId val="{00000001-9145-466D-8E49-4BE926DEB64D}"/>
            </c:ext>
          </c:extLst>
        </c:ser>
        <c:ser>
          <c:idx val="2"/>
          <c:order val="2"/>
          <c:tx>
            <c:strRef>
              <c:f>Classroom!$M$39</c:f>
              <c:strCache>
                <c:ptCount val="1"/>
                <c:pt idx="0">
                  <c:v>Neutral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Classroom!$J$40:$J$43</c:f>
              <c:strCache>
                <c:ptCount val="4"/>
                <c:pt idx="0">
                  <c:v>Recommendations helped</c:v>
                </c:pt>
                <c:pt idx="1">
                  <c:v>Customizations were intuitive</c:v>
                </c:pt>
                <c:pt idx="2">
                  <c:v>Recommendations reduce search time</c:v>
                </c:pt>
                <c:pt idx="3">
                  <c:v>Would like to see this as IDE plugin</c:v>
                </c:pt>
              </c:strCache>
            </c:strRef>
          </c:cat>
          <c:val>
            <c:numRef>
              <c:f>Classroom!$M$40:$M$43</c:f>
              <c:numCache>
                <c:formatCode>General</c:formatCode>
                <c:ptCount val="4"/>
                <c:pt idx="0">
                  <c:v>9</c:v>
                </c:pt>
                <c:pt idx="1">
                  <c:v>11</c:v>
                </c:pt>
                <c:pt idx="2">
                  <c:v>12</c:v>
                </c:pt>
                <c:pt idx="3">
                  <c:v>12</c:v>
                </c:pt>
              </c:numCache>
            </c:numRef>
          </c:val>
          <c:extLst>
            <c:ext xmlns:c16="http://schemas.microsoft.com/office/drawing/2014/chart" uri="{C3380CC4-5D6E-409C-BE32-E72D297353CC}">
              <c16:uniqueId val="{00000002-9145-466D-8E49-4BE926DEB64D}"/>
            </c:ext>
          </c:extLst>
        </c:ser>
        <c:ser>
          <c:idx val="3"/>
          <c:order val="3"/>
          <c:tx>
            <c:strRef>
              <c:f>Classroom!$N$39</c:f>
              <c:strCache>
                <c:ptCount val="1"/>
                <c:pt idx="0">
                  <c:v>Agree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Classroom!$J$40:$J$43</c:f>
              <c:strCache>
                <c:ptCount val="4"/>
                <c:pt idx="0">
                  <c:v>Recommendations helped</c:v>
                </c:pt>
                <c:pt idx="1">
                  <c:v>Customizations were intuitive</c:v>
                </c:pt>
                <c:pt idx="2">
                  <c:v>Recommendations reduce search time</c:v>
                </c:pt>
                <c:pt idx="3">
                  <c:v>Would like to see this as IDE plugin</c:v>
                </c:pt>
              </c:strCache>
            </c:strRef>
          </c:cat>
          <c:val>
            <c:numRef>
              <c:f>Classroom!$N$40:$N$43</c:f>
              <c:numCache>
                <c:formatCode>General</c:formatCode>
                <c:ptCount val="4"/>
                <c:pt idx="0">
                  <c:v>16</c:v>
                </c:pt>
                <c:pt idx="1">
                  <c:v>14</c:v>
                </c:pt>
                <c:pt idx="2">
                  <c:v>8</c:v>
                </c:pt>
                <c:pt idx="3">
                  <c:v>14</c:v>
                </c:pt>
              </c:numCache>
            </c:numRef>
          </c:val>
          <c:extLst>
            <c:ext xmlns:c16="http://schemas.microsoft.com/office/drawing/2014/chart" uri="{C3380CC4-5D6E-409C-BE32-E72D297353CC}">
              <c16:uniqueId val="{00000003-9145-466D-8E49-4BE926DEB64D}"/>
            </c:ext>
          </c:extLst>
        </c:ser>
        <c:ser>
          <c:idx val="4"/>
          <c:order val="4"/>
          <c:tx>
            <c:strRef>
              <c:f>Classroom!$O$39</c:f>
              <c:strCache>
                <c:ptCount val="1"/>
                <c:pt idx="0">
                  <c:v>Strongly Agree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Classroom!$J$40:$J$43</c:f>
              <c:strCache>
                <c:ptCount val="4"/>
                <c:pt idx="0">
                  <c:v>Recommendations helped</c:v>
                </c:pt>
                <c:pt idx="1">
                  <c:v>Customizations were intuitive</c:v>
                </c:pt>
                <c:pt idx="2">
                  <c:v>Recommendations reduce search time</c:v>
                </c:pt>
                <c:pt idx="3">
                  <c:v>Would like to see this as IDE plugin</c:v>
                </c:pt>
              </c:strCache>
            </c:strRef>
          </c:cat>
          <c:val>
            <c:numRef>
              <c:f>Classroom!$O$40:$O$43</c:f>
              <c:numCache>
                <c:formatCode>General</c:formatCode>
                <c:ptCount val="4"/>
                <c:pt idx="0">
                  <c:v>6</c:v>
                </c:pt>
                <c:pt idx="1">
                  <c:v>4</c:v>
                </c:pt>
                <c:pt idx="2">
                  <c:v>5</c:v>
                </c:pt>
                <c:pt idx="3">
                  <c:v>6</c:v>
                </c:pt>
              </c:numCache>
            </c:numRef>
          </c:val>
          <c:extLst>
            <c:ext xmlns:c16="http://schemas.microsoft.com/office/drawing/2014/chart" uri="{C3380CC4-5D6E-409C-BE32-E72D297353CC}">
              <c16:uniqueId val="{00000004-9145-466D-8E49-4BE926DEB64D}"/>
            </c:ext>
          </c:extLst>
        </c:ser>
        <c:dLbls>
          <c:showLegendKey val="0"/>
          <c:showVal val="0"/>
          <c:showCatName val="0"/>
          <c:showSerName val="0"/>
          <c:showPercent val="0"/>
          <c:showBubbleSize val="0"/>
        </c:dLbls>
        <c:gapWidth val="150"/>
        <c:overlap val="100"/>
        <c:axId val="393569720"/>
        <c:axId val="393549384"/>
      </c:barChart>
      <c:catAx>
        <c:axId val="39356972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3549384"/>
        <c:crosses val="autoZero"/>
        <c:auto val="1"/>
        <c:lblAlgn val="ctr"/>
        <c:lblOffset val="100"/>
        <c:noMultiLvlLbl val="0"/>
      </c:catAx>
      <c:valAx>
        <c:axId val="393549384"/>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3569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How helpful</a:t>
            </a:r>
            <a:r>
              <a:rPr lang="en-US" b="1" baseline="0"/>
              <a:t> were feature categories?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MTurk!$B$24</c:f>
              <c:strCache>
                <c:ptCount val="1"/>
                <c:pt idx="0">
                  <c:v>Strongly Disagree</c:v>
                </c:pt>
              </c:strCache>
            </c:strRef>
          </c:tx>
          <c:spPr>
            <a:solidFill>
              <a:schemeClr val="accent1"/>
            </a:solidFill>
            <a:ln>
              <a:noFill/>
            </a:ln>
            <a:effectLst/>
          </c:spPr>
          <c:invertIfNegative val="0"/>
          <c:cat>
            <c:strRef>
              <c:f>MTurk!$A$25:$A$28</c:f>
              <c:strCache>
                <c:ptCount val="4"/>
                <c:pt idx="0">
                  <c:v>Signature</c:v>
                </c:pt>
                <c:pt idx="1">
                  <c:v>Structure</c:v>
                </c:pt>
                <c:pt idx="2">
                  <c:v>Concept</c:v>
                </c:pt>
                <c:pt idx="3">
                  <c:v>Language</c:v>
                </c:pt>
              </c:strCache>
            </c:strRef>
          </c:cat>
          <c:val>
            <c:numRef>
              <c:f>MTurk!$B$25:$B$28</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25CF-4B0D-9F0C-5F0E5E675090}"/>
            </c:ext>
          </c:extLst>
        </c:ser>
        <c:ser>
          <c:idx val="1"/>
          <c:order val="1"/>
          <c:tx>
            <c:strRef>
              <c:f>MTurk!$C$24</c:f>
              <c:strCache>
                <c:ptCount val="1"/>
                <c:pt idx="0">
                  <c:v>Disagree</c:v>
                </c:pt>
              </c:strCache>
            </c:strRef>
          </c:tx>
          <c:spPr>
            <a:solidFill>
              <a:schemeClr val="accent2"/>
            </a:solidFill>
            <a:ln>
              <a:noFill/>
            </a:ln>
            <a:effectLst/>
          </c:spPr>
          <c:invertIfNegative val="0"/>
          <c:cat>
            <c:strRef>
              <c:f>MTurk!$A$25:$A$28</c:f>
              <c:strCache>
                <c:ptCount val="4"/>
                <c:pt idx="0">
                  <c:v>Signature</c:v>
                </c:pt>
                <c:pt idx="1">
                  <c:v>Structure</c:v>
                </c:pt>
                <c:pt idx="2">
                  <c:v>Concept</c:v>
                </c:pt>
                <c:pt idx="3">
                  <c:v>Language</c:v>
                </c:pt>
              </c:strCache>
            </c:strRef>
          </c:cat>
          <c:val>
            <c:numRef>
              <c:f>MTurk!$C$25:$C$28</c:f>
              <c:numCache>
                <c:formatCode>General</c:formatCode>
                <c:ptCount val="4"/>
                <c:pt idx="0">
                  <c:v>2</c:v>
                </c:pt>
                <c:pt idx="1">
                  <c:v>1</c:v>
                </c:pt>
                <c:pt idx="2">
                  <c:v>3</c:v>
                </c:pt>
                <c:pt idx="3">
                  <c:v>4</c:v>
                </c:pt>
              </c:numCache>
            </c:numRef>
          </c:val>
          <c:extLst>
            <c:ext xmlns:c16="http://schemas.microsoft.com/office/drawing/2014/chart" uri="{C3380CC4-5D6E-409C-BE32-E72D297353CC}">
              <c16:uniqueId val="{00000001-25CF-4B0D-9F0C-5F0E5E675090}"/>
            </c:ext>
          </c:extLst>
        </c:ser>
        <c:ser>
          <c:idx val="2"/>
          <c:order val="2"/>
          <c:tx>
            <c:strRef>
              <c:f>MTurk!$D$24</c:f>
              <c:strCache>
                <c:ptCount val="1"/>
                <c:pt idx="0">
                  <c:v>Neutral</c:v>
                </c:pt>
              </c:strCache>
            </c:strRef>
          </c:tx>
          <c:spPr>
            <a:solidFill>
              <a:schemeClr val="accent3"/>
            </a:solidFill>
            <a:ln>
              <a:noFill/>
            </a:ln>
            <a:effectLst/>
          </c:spPr>
          <c:invertIfNegative val="0"/>
          <c:cat>
            <c:strRef>
              <c:f>MTurk!$A$25:$A$28</c:f>
              <c:strCache>
                <c:ptCount val="4"/>
                <c:pt idx="0">
                  <c:v>Signature</c:v>
                </c:pt>
                <c:pt idx="1">
                  <c:v>Structure</c:v>
                </c:pt>
                <c:pt idx="2">
                  <c:v>Concept</c:v>
                </c:pt>
                <c:pt idx="3">
                  <c:v>Language</c:v>
                </c:pt>
              </c:strCache>
            </c:strRef>
          </c:cat>
          <c:val>
            <c:numRef>
              <c:f>MTurk!$D$25:$D$28</c:f>
              <c:numCache>
                <c:formatCode>General</c:formatCode>
                <c:ptCount val="4"/>
                <c:pt idx="0">
                  <c:v>6</c:v>
                </c:pt>
                <c:pt idx="1">
                  <c:v>11</c:v>
                </c:pt>
                <c:pt idx="2">
                  <c:v>10</c:v>
                </c:pt>
                <c:pt idx="3">
                  <c:v>6</c:v>
                </c:pt>
              </c:numCache>
            </c:numRef>
          </c:val>
          <c:extLst>
            <c:ext xmlns:c16="http://schemas.microsoft.com/office/drawing/2014/chart" uri="{C3380CC4-5D6E-409C-BE32-E72D297353CC}">
              <c16:uniqueId val="{00000002-25CF-4B0D-9F0C-5F0E5E675090}"/>
            </c:ext>
          </c:extLst>
        </c:ser>
        <c:ser>
          <c:idx val="3"/>
          <c:order val="3"/>
          <c:tx>
            <c:strRef>
              <c:f>MTurk!$E$24</c:f>
              <c:strCache>
                <c:ptCount val="1"/>
                <c:pt idx="0">
                  <c:v>Agree</c:v>
                </c:pt>
              </c:strCache>
            </c:strRef>
          </c:tx>
          <c:spPr>
            <a:solidFill>
              <a:schemeClr val="accent4"/>
            </a:solidFill>
            <a:ln>
              <a:noFill/>
            </a:ln>
            <a:effectLst/>
          </c:spPr>
          <c:invertIfNegative val="0"/>
          <c:cat>
            <c:strRef>
              <c:f>MTurk!$A$25:$A$28</c:f>
              <c:strCache>
                <c:ptCount val="4"/>
                <c:pt idx="0">
                  <c:v>Signature</c:v>
                </c:pt>
                <c:pt idx="1">
                  <c:v>Structure</c:v>
                </c:pt>
                <c:pt idx="2">
                  <c:v>Concept</c:v>
                </c:pt>
                <c:pt idx="3">
                  <c:v>Language</c:v>
                </c:pt>
              </c:strCache>
            </c:strRef>
          </c:cat>
          <c:val>
            <c:numRef>
              <c:f>MTurk!$E$25:$E$28</c:f>
              <c:numCache>
                <c:formatCode>General</c:formatCode>
                <c:ptCount val="4"/>
                <c:pt idx="0">
                  <c:v>7</c:v>
                </c:pt>
                <c:pt idx="1">
                  <c:v>6</c:v>
                </c:pt>
                <c:pt idx="2">
                  <c:v>5</c:v>
                </c:pt>
                <c:pt idx="3">
                  <c:v>6</c:v>
                </c:pt>
              </c:numCache>
            </c:numRef>
          </c:val>
          <c:extLst>
            <c:ext xmlns:c16="http://schemas.microsoft.com/office/drawing/2014/chart" uri="{C3380CC4-5D6E-409C-BE32-E72D297353CC}">
              <c16:uniqueId val="{00000003-25CF-4B0D-9F0C-5F0E5E675090}"/>
            </c:ext>
          </c:extLst>
        </c:ser>
        <c:ser>
          <c:idx val="4"/>
          <c:order val="4"/>
          <c:tx>
            <c:strRef>
              <c:f>MTurk!$F$24</c:f>
              <c:strCache>
                <c:ptCount val="1"/>
                <c:pt idx="0">
                  <c:v>Strongly Agree</c:v>
                </c:pt>
              </c:strCache>
            </c:strRef>
          </c:tx>
          <c:spPr>
            <a:solidFill>
              <a:schemeClr val="accent5"/>
            </a:solidFill>
            <a:ln>
              <a:noFill/>
            </a:ln>
            <a:effectLst/>
          </c:spPr>
          <c:invertIfNegative val="0"/>
          <c:cat>
            <c:strRef>
              <c:f>MTurk!$A$25:$A$28</c:f>
              <c:strCache>
                <c:ptCount val="4"/>
                <c:pt idx="0">
                  <c:v>Signature</c:v>
                </c:pt>
                <c:pt idx="1">
                  <c:v>Structure</c:v>
                </c:pt>
                <c:pt idx="2">
                  <c:v>Concept</c:v>
                </c:pt>
                <c:pt idx="3">
                  <c:v>Language</c:v>
                </c:pt>
              </c:strCache>
            </c:strRef>
          </c:cat>
          <c:val>
            <c:numRef>
              <c:f>MTurk!$F$25:$F$28</c:f>
              <c:numCache>
                <c:formatCode>General</c:formatCode>
                <c:ptCount val="4"/>
                <c:pt idx="0">
                  <c:v>5</c:v>
                </c:pt>
                <c:pt idx="1">
                  <c:v>1</c:v>
                </c:pt>
                <c:pt idx="2">
                  <c:v>2</c:v>
                </c:pt>
                <c:pt idx="3">
                  <c:v>3</c:v>
                </c:pt>
              </c:numCache>
            </c:numRef>
          </c:val>
          <c:extLst>
            <c:ext xmlns:c16="http://schemas.microsoft.com/office/drawing/2014/chart" uri="{C3380CC4-5D6E-409C-BE32-E72D297353CC}">
              <c16:uniqueId val="{00000004-25CF-4B0D-9F0C-5F0E5E675090}"/>
            </c:ext>
          </c:extLst>
        </c:ser>
        <c:dLbls>
          <c:showLegendKey val="0"/>
          <c:showVal val="0"/>
          <c:showCatName val="0"/>
          <c:showSerName val="0"/>
          <c:showPercent val="0"/>
          <c:showBubbleSize val="0"/>
        </c:dLbls>
        <c:gapWidth val="150"/>
        <c:overlap val="100"/>
        <c:axId val="388339888"/>
        <c:axId val="388341200"/>
      </c:barChart>
      <c:catAx>
        <c:axId val="388339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41200"/>
        <c:crosses val="autoZero"/>
        <c:auto val="1"/>
        <c:lblAlgn val="ctr"/>
        <c:lblOffset val="100"/>
        <c:noMultiLvlLbl val="0"/>
      </c:catAx>
      <c:valAx>
        <c:axId val="3883412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39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User Experience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MTurk!$B$31</c:f>
              <c:strCache>
                <c:ptCount val="1"/>
                <c:pt idx="0">
                  <c:v>Strongly Disagree</c:v>
                </c:pt>
              </c:strCache>
            </c:strRef>
          </c:tx>
          <c:spPr>
            <a:solidFill>
              <a:schemeClr val="accent1"/>
            </a:solidFill>
            <a:ln>
              <a:noFill/>
            </a:ln>
            <a:effectLst/>
          </c:spPr>
          <c:invertIfNegative val="0"/>
          <c:cat>
            <c:strRef>
              <c:f>MTurk!$A$32:$A$35</c:f>
              <c:strCache>
                <c:ptCount val="4"/>
                <c:pt idx="0">
                  <c:v>Recommendations helped</c:v>
                </c:pt>
                <c:pt idx="1">
                  <c:v>Customizations were intuitive</c:v>
                </c:pt>
                <c:pt idx="2">
                  <c:v>Recommendations reduce search time</c:v>
                </c:pt>
                <c:pt idx="3">
                  <c:v>Would like to see this as IDE plugin</c:v>
                </c:pt>
              </c:strCache>
            </c:strRef>
          </c:cat>
          <c:val>
            <c:numRef>
              <c:f>MTurk!$B$32:$B$35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C6CC-437A-B2AE-A3021A5AFA16}"/>
            </c:ext>
          </c:extLst>
        </c:ser>
        <c:ser>
          <c:idx val="1"/>
          <c:order val="1"/>
          <c:tx>
            <c:strRef>
              <c:f>MTurk!$C$31</c:f>
              <c:strCache>
                <c:ptCount val="1"/>
                <c:pt idx="0">
                  <c:v>Disagree</c:v>
                </c:pt>
              </c:strCache>
            </c:strRef>
          </c:tx>
          <c:spPr>
            <a:solidFill>
              <a:schemeClr val="accent2"/>
            </a:solidFill>
            <a:ln>
              <a:noFill/>
            </a:ln>
            <a:effectLst/>
          </c:spPr>
          <c:invertIfNegative val="0"/>
          <c:cat>
            <c:strRef>
              <c:f>MTurk!$A$32:$A$35</c:f>
              <c:strCache>
                <c:ptCount val="4"/>
                <c:pt idx="0">
                  <c:v>Recommendations helped</c:v>
                </c:pt>
                <c:pt idx="1">
                  <c:v>Customizations were intuitive</c:v>
                </c:pt>
                <c:pt idx="2">
                  <c:v>Recommendations reduce search time</c:v>
                </c:pt>
                <c:pt idx="3">
                  <c:v>Would like to see this as IDE plugin</c:v>
                </c:pt>
              </c:strCache>
            </c:strRef>
          </c:cat>
          <c:val>
            <c:numRef>
              <c:f>MTurk!$C$32:$C$35</c:f>
              <c:numCache>
                <c:formatCode>General</c:formatCode>
                <c:ptCount val="4"/>
                <c:pt idx="0">
                  <c:v>1</c:v>
                </c:pt>
                <c:pt idx="1">
                  <c:v>5</c:v>
                </c:pt>
                <c:pt idx="2">
                  <c:v>2</c:v>
                </c:pt>
                <c:pt idx="3">
                  <c:v>1</c:v>
                </c:pt>
              </c:numCache>
            </c:numRef>
          </c:val>
          <c:extLst>
            <c:ext xmlns:c16="http://schemas.microsoft.com/office/drawing/2014/chart" uri="{C3380CC4-5D6E-409C-BE32-E72D297353CC}">
              <c16:uniqueId val="{00000001-C6CC-437A-B2AE-A3021A5AFA16}"/>
            </c:ext>
          </c:extLst>
        </c:ser>
        <c:ser>
          <c:idx val="2"/>
          <c:order val="2"/>
          <c:tx>
            <c:strRef>
              <c:f>MTurk!$D$31</c:f>
              <c:strCache>
                <c:ptCount val="1"/>
                <c:pt idx="0">
                  <c:v>Neutral</c:v>
                </c:pt>
              </c:strCache>
            </c:strRef>
          </c:tx>
          <c:spPr>
            <a:solidFill>
              <a:schemeClr val="accent3"/>
            </a:solidFill>
            <a:ln>
              <a:noFill/>
            </a:ln>
            <a:effectLst/>
          </c:spPr>
          <c:invertIfNegative val="0"/>
          <c:cat>
            <c:strRef>
              <c:f>MTurk!$A$32:$A$35</c:f>
              <c:strCache>
                <c:ptCount val="4"/>
                <c:pt idx="0">
                  <c:v>Recommendations helped</c:v>
                </c:pt>
                <c:pt idx="1">
                  <c:v>Customizations were intuitive</c:v>
                </c:pt>
                <c:pt idx="2">
                  <c:v>Recommendations reduce search time</c:v>
                </c:pt>
                <c:pt idx="3">
                  <c:v>Would like to see this as IDE plugin</c:v>
                </c:pt>
              </c:strCache>
            </c:strRef>
          </c:cat>
          <c:val>
            <c:numRef>
              <c:f>MTurk!$D$32:$D$35</c:f>
              <c:numCache>
                <c:formatCode>General</c:formatCode>
                <c:ptCount val="4"/>
                <c:pt idx="0">
                  <c:v>9</c:v>
                </c:pt>
                <c:pt idx="1">
                  <c:v>6</c:v>
                </c:pt>
                <c:pt idx="2">
                  <c:v>6</c:v>
                </c:pt>
                <c:pt idx="3">
                  <c:v>7</c:v>
                </c:pt>
              </c:numCache>
            </c:numRef>
          </c:val>
          <c:extLst>
            <c:ext xmlns:c16="http://schemas.microsoft.com/office/drawing/2014/chart" uri="{C3380CC4-5D6E-409C-BE32-E72D297353CC}">
              <c16:uniqueId val="{00000002-C6CC-437A-B2AE-A3021A5AFA16}"/>
            </c:ext>
          </c:extLst>
        </c:ser>
        <c:ser>
          <c:idx val="3"/>
          <c:order val="3"/>
          <c:tx>
            <c:strRef>
              <c:f>MTurk!$E$31</c:f>
              <c:strCache>
                <c:ptCount val="1"/>
                <c:pt idx="0">
                  <c:v>Agree</c:v>
                </c:pt>
              </c:strCache>
            </c:strRef>
          </c:tx>
          <c:spPr>
            <a:solidFill>
              <a:schemeClr val="accent4"/>
            </a:solidFill>
            <a:ln>
              <a:noFill/>
            </a:ln>
            <a:effectLst/>
          </c:spPr>
          <c:invertIfNegative val="0"/>
          <c:cat>
            <c:strRef>
              <c:f>MTurk!$A$32:$A$35</c:f>
              <c:strCache>
                <c:ptCount val="4"/>
                <c:pt idx="0">
                  <c:v>Recommendations helped</c:v>
                </c:pt>
                <c:pt idx="1">
                  <c:v>Customizations were intuitive</c:v>
                </c:pt>
                <c:pt idx="2">
                  <c:v>Recommendations reduce search time</c:v>
                </c:pt>
                <c:pt idx="3">
                  <c:v>Would like to see this as IDE plugin</c:v>
                </c:pt>
              </c:strCache>
            </c:strRef>
          </c:cat>
          <c:val>
            <c:numRef>
              <c:f>MTurk!$E$32:$E$35</c:f>
              <c:numCache>
                <c:formatCode>General</c:formatCode>
                <c:ptCount val="4"/>
                <c:pt idx="0">
                  <c:v>7</c:v>
                </c:pt>
                <c:pt idx="1">
                  <c:v>7</c:v>
                </c:pt>
                <c:pt idx="2">
                  <c:v>9</c:v>
                </c:pt>
                <c:pt idx="3">
                  <c:v>5</c:v>
                </c:pt>
              </c:numCache>
            </c:numRef>
          </c:val>
          <c:extLst>
            <c:ext xmlns:c16="http://schemas.microsoft.com/office/drawing/2014/chart" uri="{C3380CC4-5D6E-409C-BE32-E72D297353CC}">
              <c16:uniqueId val="{00000003-C6CC-437A-B2AE-A3021A5AFA16}"/>
            </c:ext>
          </c:extLst>
        </c:ser>
        <c:ser>
          <c:idx val="4"/>
          <c:order val="4"/>
          <c:tx>
            <c:strRef>
              <c:f>MTurk!$F$31</c:f>
              <c:strCache>
                <c:ptCount val="1"/>
                <c:pt idx="0">
                  <c:v>Strongly Agree</c:v>
                </c:pt>
              </c:strCache>
            </c:strRef>
          </c:tx>
          <c:spPr>
            <a:solidFill>
              <a:schemeClr val="accent5"/>
            </a:solidFill>
            <a:ln>
              <a:noFill/>
            </a:ln>
            <a:effectLst/>
          </c:spPr>
          <c:invertIfNegative val="0"/>
          <c:cat>
            <c:strRef>
              <c:f>MTurk!$A$32:$A$35</c:f>
              <c:strCache>
                <c:ptCount val="4"/>
                <c:pt idx="0">
                  <c:v>Recommendations helped</c:v>
                </c:pt>
                <c:pt idx="1">
                  <c:v>Customizations were intuitive</c:v>
                </c:pt>
                <c:pt idx="2">
                  <c:v>Recommendations reduce search time</c:v>
                </c:pt>
                <c:pt idx="3">
                  <c:v>Would like to see this as IDE plugin</c:v>
                </c:pt>
              </c:strCache>
            </c:strRef>
          </c:cat>
          <c:val>
            <c:numRef>
              <c:f>MTurk!$F$32:$F$35</c:f>
              <c:numCache>
                <c:formatCode>General</c:formatCode>
                <c:ptCount val="4"/>
                <c:pt idx="0">
                  <c:v>3</c:v>
                </c:pt>
                <c:pt idx="1">
                  <c:v>2</c:v>
                </c:pt>
                <c:pt idx="2">
                  <c:v>3</c:v>
                </c:pt>
                <c:pt idx="3">
                  <c:v>7</c:v>
                </c:pt>
              </c:numCache>
            </c:numRef>
          </c:val>
          <c:extLst>
            <c:ext xmlns:c16="http://schemas.microsoft.com/office/drawing/2014/chart" uri="{C3380CC4-5D6E-409C-BE32-E72D297353CC}">
              <c16:uniqueId val="{00000004-C6CC-437A-B2AE-A3021A5AFA16}"/>
            </c:ext>
          </c:extLst>
        </c:ser>
        <c:dLbls>
          <c:showLegendKey val="0"/>
          <c:showVal val="0"/>
          <c:showCatName val="0"/>
          <c:showSerName val="0"/>
          <c:showPercent val="0"/>
          <c:showBubbleSize val="0"/>
        </c:dLbls>
        <c:gapWidth val="150"/>
        <c:overlap val="100"/>
        <c:axId val="395388728"/>
        <c:axId val="395385776"/>
      </c:barChart>
      <c:catAx>
        <c:axId val="395388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385776"/>
        <c:crosses val="autoZero"/>
        <c:auto val="1"/>
        <c:lblAlgn val="ctr"/>
        <c:lblOffset val="100"/>
        <c:noMultiLvlLbl val="0"/>
      </c:catAx>
      <c:valAx>
        <c:axId val="3953857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388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43</xdr:row>
      <xdr:rowOff>190500</xdr:rowOff>
    </xdr:from>
    <xdr:to>
      <xdr:col>4</xdr:col>
      <xdr:colOff>409576</xdr:colOff>
      <xdr:row>57</xdr:row>
      <xdr:rowOff>161926</xdr:rowOff>
    </xdr:to>
    <xdr:graphicFrame macro="">
      <xdr:nvGraphicFramePr>
        <xdr:cNvPr id="2" name="Chart 1">
          <a:extLst>
            <a:ext uri="{FF2B5EF4-FFF2-40B4-BE49-F238E27FC236}">
              <a16:creationId xmlns:a16="http://schemas.microsoft.com/office/drawing/2014/main" id="{C50E6DA2-5DD6-4920-B22A-389C4EBA6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4761</xdr:colOff>
      <xdr:row>44</xdr:row>
      <xdr:rowOff>9524</xdr:rowOff>
    </xdr:from>
    <xdr:to>
      <xdr:col>11</xdr:col>
      <xdr:colOff>457200</xdr:colOff>
      <xdr:row>60</xdr:row>
      <xdr:rowOff>190500</xdr:rowOff>
    </xdr:to>
    <xdr:graphicFrame macro="">
      <xdr:nvGraphicFramePr>
        <xdr:cNvPr id="4" name="Chart 3">
          <a:extLst>
            <a:ext uri="{FF2B5EF4-FFF2-40B4-BE49-F238E27FC236}">
              <a16:creationId xmlns:a16="http://schemas.microsoft.com/office/drawing/2014/main" id="{70E273DE-53CD-45D8-8D51-3F704AA84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64</xdr:row>
      <xdr:rowOff>0</xdr:rowOff>
    </xdr:from>
    <xdr:to>
      <xdr:col>11</xdr:col>
      <xdr:colOff>490540</xdr:colOff>
      <xdr:row>80</xdr:row>
      <xdr:rowOff>23815</xdr:rowOff>
    </xdr:to>
    <xdr:graphicFrame macro="">
      <xdr:nvGraphicFramePr>
        <xdr:cNvPr id="5" name="Chart 4">
          <a:extLst>
            <a:ext uri="{FF2B5EF4-FFF2-40B4-BE49-F238E27FC236}">
              <a16:creationId xmlns:a16="http://schemas.microsoft.com/office/drawing/2014/main" id="{6A4DD903-FDC5-4C20-8309-52353A764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26</xdr:row>
      <xdr:rowOff>19050</xdr:rowOff>
    </xdr:from>
    <xdr:to>
      <xdr:col>4</xdr:col>
      <xdr:colOff>504825</xdr:colOff>
      <xdr:row>39</xdr:row>
      <xdr:rowOff>161925</xdr:rowOff>
    </xdr:to>
    <xdr:graphicFrame macro="">
      <xdr:nvGraphicFramePr>
        <xdr:cNvPr id="3" name="Chart 2">
          <a:extLst>
            <a:ext uri="{FF2B5EF4-FFF2-40B4-BE49-F238E27FC236}">
              <a16:creationId xmlns:a16="http://schemas.microsoft.com/office/drawing/2014/main" id="{AC018BD9-712F-4218-B01C-A84C54BB8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25</xdr:row>
      <xdr:rowOff>190498</xdr:rowOff>
    </xdr:from>
    <xdr:to>
      <xdr:col>13</xdr:col>
      <xdr:colOff>0</xdr:colOff>
      <xdr:row>42</xdr:row>
      <xdr:rowOff>9524</xdr:rowOff>
    </xdr:to>
    <xdr:graphicFrame macro="">
      <xdr:nvGraphicFramePr>
        <xdr:cNvPr id="5" name="Chart 4">
          <a:extLst>
            <a:ext uri="{FF2B5EF4-FFF2-40B4-BE49-F238E27FC236}">
              <a16:creationId xmlns:a16="http://schemas.microsoft.com/office/drawing/2014/main" id="{FD0C802B-953D-4A3A-A944-88FDAB4C14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962024</xdr:colOff>
      <xdr:row>25</xdr:row>
      <xdr:rowOff>180975</xdr:rowOff>
    </xdr:from>
    <xdr:to>
      <xdr:col>20</xdr:col>
      <xdr:colOff>38100</xdr:colOff>
      <xdr:row>42</xdr:row>
      <xdr:rowOff>0</xdr:rowOff>
    </xdr:to>
    <xdr:graphicFrame macro="">
      <xdr:nvGraphicFramePr>
        <xdr:cNvPr id="7" name="Chart 6">
          <a:extLst>
            <a:ext uri="{FF2B5EF4-FFF2-40B4-BE49-F238E27FC236}">
              <a16:creationId xmlns:a16="http://schemas.microsoft.com/office/drawing/2014/main" id="{3F2D09B9-0AFB-477C-A50B-DE60C25BA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304799</xdr:colOff>
      <xdr:row>38</xdr:row>
      <xdr:rowOff>0</xdr:rowOff>
    </xdr:from>
    <xdr:to>
      <xdr:col>2</xdr:col>
      <xdr:colOff>1285874</xdr:colOff>
      <xdr:row>55</xdr:row>
      <xdr:rowOff>38100</xdr:rowOff>
    </xdr:to>
    <xdr:graphicFrame macro="">
      <xdr:nvGraphicFramePr>
        <xdr:cNvPr id="2" name="Chart 1">
          <a:extLst>
            <a:ext uri="{FF2B5EF4-FFF2-40B4-BE49-F238E27FC236}">
              <a16:creationId xmlns:a16="http://schemas.microsoft.com/office/drawing/2014/main" id="{3368B72B-2535-4363-A73B-1A8F45FED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4761</xdr:colOff>
      <xdr:row>38</xdr:row>
      <xdr:rowOff>4760</xdr:rowOff>
    </xdr:from>
    <xdr:to>
      <xdr:col>5</xdr:col>
      <xdr:colOff>1714501</xdr:colOff>
      <xdr:row>57</xdr:row>
      <xdr:rowOff>152400</xdr:rowOff>
    </xdr:to>
    <xdr:graphicFrame macro="">
      <xdr:nvGraphicFramePr>
        <xdr:cNvPr id="4" name="Chart 3">
          <a:extLst>
            <a:ext uri="{FF2B5EF4-FFF2-40B4-BE49-F238E27FC236}">
              <a16:creationId xmlns:a16="http://schemas.microsoft.com/office/drawing/2014/main" id="{98FD17C8-8131-406F-B5B9-EF86F46FA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C00000"/>
      </a:accent1>
      <a:accent2>
        <a:srgbClr val="ED7D31"/>
      </a:accent2>
      <a:accent3>
        <a:srgbClr val="A5A5A5"/>
      </a:accent3>
      <a:accent4>
        <a:srgbClr val="FFC000"/>
      </a:accent4>
      <a:accent5>
        <a:srgbClr val="53813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75" customHeight="1" x14ac:dyDescent="0.2"/>
  <cols>
    <col min="1" max="1" width="38.7109375" customWidth="1"/>
    <col min="2" max="2" width="16.140625" customWidth="1"/>
    <col min="3" max="3" width="12.140625" customWidth="1"/>
    <col min="4" max="4" width="12.28515625" customWidth="1"/>
    <col min="5" max="5" width="9.85546875" customWidth="1"/>
    <col min="6" max="6" width="16.140625" customWidth="1"/>
    <col min="7" max="7" width="13.42578125" customWidth="1"/>
    <col min="8" max="8" width="13.5703125" customWidth="1"/>
  </cols>
  <sheetData>
    <row r="1" spans="1:24" ht="15.75" customHeight="1" x14ac:dyDescent="0.2">
      <c r="A1" s="1"/>
      <c r="B1" s="27" t="s">
        <v>11</v>
      </c>
      <c r="C1" s="28"/>
      <c r="D1" s="28"/>
      <c r="E1" s="29"/>
      <c r="F1" s="27" t="s">
        <v>12</v>
      </c>
      <c r="G1" s="28"/>
      <c r="H1" s="28"/>
      <c r="I1" s="29"/>
    </row>
    <row r="2" spans="1:24" ht="15.75" customHeight="1" x14ac:dyDescent="0.2">
      <c r="A2" s="3"/>
      <c r="B2" s="4" t="s">
        <v>13</v>
      </c>
      <c r="C2" s="5" t="s">
        <v>14</v>
      </c>
      <c r="D2" s="5" t="s">
        <v>15</v>
      </c>
      <c r="E2" s="5" t="s">
        <v>16</v>
      </c>
      <c r="F2" s="4" t="s">
        <v>17</v>
      </c>
      <c r="G2" s="5" t="s">
        <v>14</v>
      </c>
      <c r="H2" s="5" t="s">
        <v>15</v>
      </c>
      <c r="I2" s="6" t="s">
        <v>16</v>
      </c>
      <c r="J2" s="7"/>
      <c r="K2" s="7"/>
      <c r="L2" s="7"/>
      <c r="M2" s="7"/>
      <c r="N2" s="7"/>
      <c r="O2" s="7"/>
      <c r="P2" s="7"/>
      <c r="Q2" s="7"/>
      <c r="R2" s="7"/>
      <c r="S2" s="7"/>
      <c r="T2" s="7"/>
      <c r="U2" s="7"/>
      <c r="V2" s="7"/>
      <c r="W2" s="7"/>
      <c r="X2" s="7"/>
    </row>
    <row r="3" spans="1:24" ht="15.75" customHeight="1" x14ac:dyDescent="0.2">
      <c r="A3" s="8" t="s">
        <v>18</v>
      </c>
      <c r="B3" s="9">
        <f>6/32*100</f>
        <v>18.75</v>
      </c>
      <c r="C3" s="10">
        <f>16/32*100</f>
        <v>50</v>
      </c>
      <c r="D3" s="11">
        <f>9/32*100</f>
        <v>28.125</v>
      </c>
      <c r="E3" s="12">
        <f>1/32*100</f>
        <v>3.125</v>
      </c>
      <c r="F3" s="9">
        <f>1/9*100</f>
        <v>11.111111111111111</v>
      </c>
      <c r="G3" s="10">
        <f t="shared" ref="G3:G4" si="0">4/9*100</f>
        <v>44.444444444444443</v>
      </c>
      <c r="H3" s="11">
        <f>3/9*100</f>
        <v>33.333333333333329</v>
      </c>
      <c r="I3" s="13">
        <f>1/9*100</f>
        <v>11.111111111111111</v>
      </c>
    </row>
    <row r="4" spans="1:24" ht="15.75" customHeight="1" x14ac:dyDescent="0.2">
      <c r="A4" s="14" t="s">
        <v>19</v>
      </c>
      <c r="B4" s="9">
        <f>4/32*100</f>
        <v>12.5</v>
      </c>
      <c r="C4" s="15">
        <f t="shared" ref="C4:C5" si="1">14/32*100</f>
        <v>43.75</v>
      </c>
      <c r="D4" s="16">
        <f>11/32*100</f>
        <v>34.375</v>
      </c>
      <c r="E4" s="12">
        <f>3/32*100</f>
        <v>9.375</v>
      </c>
      <c r="F4" s="9">
        <v>0</v>
      </c>
      <c r="G4" s="15">
        <f t="shared" si="0"/>
        <v>44.444444444444443</v>
      </c>
      <c r="H4" s="16">
        <f t="shared" ref="H4:H5" si="2">2/9*100</f>
        <v>22.222222222222221</v>
      </c>
      <c r="I4" s="13">
        <f>3/9*100</f>
        <v>33.333333333333329</v>
      </c>
    </row>
    <row r="5" spans="1:24" ht="15.75" customHeight="1" x14ac:dyDescent="0.2">
      <c r="A5" s="14" t="s">
        <v>20</v>
      </c>
      <c r="B5" s="9">
        <f>6/32*100</f>
        <v>18.75</v>
      </c>
      <c r="C5" s="15">
        <f t="shared" si="1"/>
        <v>43.75</v>
      </c>
      <c r="D5" s="11">
        <f>10/32*100</f>
        <v>31.25</v>
      </c>
      <c r="E5" s="17">
        <f>2/32*100</f>
        <v>6.25</v>
      </c>
      <c r="F5" s="9">
        <f>2/9*100</f>
        <v>22.222222222222221</v>
      </c>
      <c r="G5" s="15">
        <f>5/9*100</f>
        <v>55.555555555555557</v>
      </c>
      <c r="H5" s="11">
        <f t="shared" si="2"/>
        <v>22.222222222222221</v>
      </c>
      <c r="I5" s="18">
        <v>0</v>
      </c>
    </row>
    <row r="6" spans="1:24" ht="15.75" customHeight="1" x14ac:dyDescent="0.2">
      <c r="A6" s="14" t="s">
        <v>21</v>
      </c>
      <c r="B6" s="9">
        <f>5/32*100</f>
        <v>15.625</v>
      </c>
      <c r="C6" s="15">
        <f>15/32*100</f>
        <v>46.875</v>
      </c>
      <c r="D6" s="11">
        <f>9/32*100</f>
        <v>28.125</v>
      </c>
      <c r="E6" s="17">
        <f t="shared" ref="E6:E7" si="3">1/32*100</f>
        <v>3.125</v>
      </c>
      <c r="F6" s="9">
        <v>0</v>
      </c>
      <c r="G6" s="15">
        <f t="shared" ref="G6:G7" si="4">2/9*100</f>
        <v>22.222222222222221</v>
      </c>
      <c r="H6" s="11">
        <f>6/9*100</f>
        <v>66.666666666666657</v>
      </c>
      <c r="I6" s="18">
        <f>1/9*100</f>
        <v>11.111111111111111</v>
      </c>
    </row>
    <row r="7" spans="1:24" ht="15.75" customHeight="1" x14ac:dyDescent="0.2">
      <c r="A7" s="14" t="s">
        <v>22</v>
      </c>
      <c r="B7" s="9">
        <f>3/32*100</f>
        <v>9.375</v>
      </c>
      <c r="C7" s="15">
        <f>12/32*100</f>
        <v>37.5</v>
      </c>
      <c r="D7" s="11">
        <f>14/32*100</f>
        <v>43.75</v>
      </c>
      <c r="E7" s="17">
        <f t="shared" si="3"/>
        <v>3.125</v>
      </c>
      <c r="F7" s="9">
        <v>0</v>
      </c>
      <c r="G7" s="15">
        <f t="shared" si="4"/>
        <v>22.222222222222221</v>
      </c>
      <c r="H7" s="11">
        <f>5/9*100</f>
        <v>55.555555555555557</v>
      </c>
      <c r="I7" s="18">
        <f>2/9*100</f>
        <v>22.222222222222221</v>
      </c>
    </row>
    <row r="8" spans="1:24" ht="15.75" customHeight="1" x14ac:dyDescent="0.2">
      <c r="A8" s="14" t="s">
        <v>23</v>
      </c>
      <c r="B8" s="19">
        <f>2/32*100</f>
        <v>6.25</v>
      </c>
      <c r="C8" s="15">
        <f>14/32*100</f>
        <v>43.75</v>
      </c>
      <c r="D8" s="11">
        <f>13/32*100</f>
        <v>40.625</v>
      </c>
      <c r="E8" s="17">
        <v>0</v>
      </c>
      <c r="F8" s="19">
        <v>0</v>
      </c>
      <c r="G8" s="15">
        <f t="shared" ref="G8:G9" si="5">5/9*100</f>
        <v>55.555555555555557</v>
      </c>
      <c r="H8" s="11">
        <f t="shared" ref="H8:I8" si="6">2/9*100</f>
        <v>22.222222222222221</v>
      </c>
      <c r="I8" s="18">
        <f t="shared" si="6"/>
        <v>22.222222222222221</v>
      </c>
    </row>
    <row r="9" spans="1:24" ht="15.75" customHeight="1" x14ac:dyDescent="0.2">
      <c r="A9" s="14" t="s">
        <v>24</v>
      </c>
      <c r="B9" s="19">
        <f>5/32*100</f>
        <v>15.625</v>
      </c>
      <c r="C9" s="15">
        <f>8/32*100</f>
        <v>25</v>
      </c>
      <c r="D9" s="11">
        <f t="shared" ref="D9:D10" si="7">12/32*100</f>
        <v>37.5</v>
      </c>
      <c r="E9" s="12">
        <f>5/32*100</f>
        <v>15.625</v>
      </c>
      <c r="F9" s="19">
        <f>1/9*100</f>
        <v>11.111111111111111</v>
      </c>
      <c r="G9" s="15">
        <f t="shared" si="5"/>
        <v>55.555555555555557</v>
      </c>
      <c r="H9" s="11">
        <f>1/9*100</f>
        <v>11.111111111111111</v>
      </c>
      <c r="I9" s="13">
        <f>2/9</f>
        <v>0.22222222222222221</v>
      </c>
    </row>
    <row r="10" spans="1:24" ht="15.75" customHeight="1" x14ac:dyDescent="0.2">
      <c r="A10" s="20" t="s">
        <v>25</v>
      </c>
      <c r="B10" s="21">
        <f>6/32*100</f>
        <v>18.75</v>
      </c>
      <c r="C10" s="22">
        <f>14/32*100</f>
        <v>43.75</v>
      </c>
      <c r="D10" s="23">
        <f t="shared" si="7"/>
        <v>37.5</v>
      </c>
      <c r="E10" s="24">
        <v>0</v>
      </c>
      <c r="F10" s="21">
        <f>4/9*100</f>
        <v>44.444444444444443</v>
      </c>
      <c r="G10" s="22">
        <f>3/9*100</f>
        <v>33.333333333333329</v>
      </c>
      <c r="H10" s="23">
        <f>2/9*100</f>
        <v>22.222222222222221</v>
      </c>
      <c r="I10" s="25">
        <v>0</v>
      </c>
    </row>
    <row r="11" spans="1:24" ht="15.75" customHeight="1" x14ac:dyDescent="0.2">
      <c r="A11" s="26"/>
    </row>
    <row r="12" spans="1:24" ht="15.75" customHeight="1" x14ac:dyDescent="0.2">
      <c r="A12" s="26"/>
    </row>
    <row r="13" spans="1:24" ht="15.75" customHeight="1" x14ac:dyDescent="0.2">
      <c r="A13" s="26"/>
    </row>
    <row r="14" spans="1:24" ht="15.75" customHeight="1" x14ac:dyDescent="0.2">
      <c r="A14" s="26"/>
    </row>
    <row r="15" spans="1:24" ht="15.75" customHeight="1" x14ac:dyDescent="0.2">
      <c r="A15" s="26"/>
    </row>
    <row r="16" spans="1:24" ht="15.75" customHeight="1" x14ac:dyDescent="0.2">
      <c r="A16" s="26"/>
    </row>
    <row r="17" spans="1:1" ht="15.75" customHeight="1" x14ac:dyDescent="0.2">
      <c r="A17" s="26"/>
    </row>
    <row r="18" spans="1:1" ht="15.75" customHeight="1" x14ac:dyDescent="0.2">
      <c r="A18" s="26"/>
    </row>
    <row r="19" spans="1:1" ht="15.75" customHeight="1" x14ac:dyDescent="0.2">
      <c r="A19" s="26"/>
    </row>
    <row r="20" spans="1:1" ht="15.75" customHeight="1" x14ac:dyDescent="0.2">
      <c r="A20" s="26"/>
    </row>
    <row r="21" spans="1:1" ht="15.75" customHeight="1" x14ac:dyDescent="0.2">
      <c r="A21" s="26"/>
    </row>
    <row r="22" spans="1:1" ht="15.75" customHeight="1" x14ac:dyDescent="0.2">
      <c r="A22" s="26"/>
    </row>
    <row r="23" spans="1:1" ht="15.75" customHeight="1" x14ac:dyDescent="0.2">
      <c r="A23" s="26"/>
    </row>
    <row r="24" spans="1:1" ht="15.75" customHeight="1" x14ac:dyDescent="0.2">
      <c r="A24" s="26"/>
    </row>
    <row r="25" spans="1:1" ht="15.75" customHeight="1" x14ac:dyDescent="0.2">
      <c r="A25" s="26"/>
    </row>
    <row r="26" spans="1:1" ht="15.75" customHeight="1" x14ac:dyDescent="0.2">
      <c r="A26" s="26"/>
    </row>
    <row r="27" spans="1:1" ht="15.75" customHeight="1" x14ac:dyDescent="0.2">
      <c r="A27" s="26"/>
    </row>
    <row r="28" spans="1:1" ht="15.75" customHeight="1" x14ac:dyDescent="0.2">
      <c r="A28" s="26"/>
    </row>
    <row r="29" spans="1:1" ht="15.75" customHeight="1" x14ac:dyDescent="0.2">
      <c r="A29" s="26"/>
    </row>
    <row r="30" spans="1:1" ht="15.75" customHeight="1" x14ac:dyDescent="0.2">
      <c r="A30" s="26"/>
    </row>
    <row r="31" spans="1:1" ht="15.75" customHeight="1" x14ac:dyDescent="0.2">
      <c r="A31" s="26"/>
    </row>
    <row r="32" spans="1:1" ht="15.75" customHeight="1" x14ac:dyDescent="0.2">
      <c r="A32" s="26"/>
    </row>
    <row r="33" spans="1:1" ht="15.75" customHeight="1" x14ac:dyDescent="0.2">
      <c r="A33" s="26"/>
    </row>
    <row r="34" spans="1:1" ht="15.75" customHeight="1" x14ac:dyDescent="0.2">
      <c r="A34" s="26"/>
    </row>
    <row r="35" spans="1:1" ht="15.75" customHeight="1" x14ac:dyDescent="0.2">
      <c r="A35" s="26"/>
    </row>
    <row r="36" spans="1:1" ht="15.75" customHeight="1" x14ac:dyDescent="0.2">
      <c r="A36" s="26"/>
    </row>
    <row r="37" spans="1:1" ht="15.75" customHeight="1" x14ac:dyDescent="0.2">
      <c r="A37" s="26"/>
    </row>
    <row r="38" spans="1:1" ht="12.75" x14ac:dyDescent="0.2">
      <c r="A38" s="26"/>
    </row>
    <row r="39" spans="1:1" ht="12.75" x14ac:dyDescent="0.2">
      <c r="A39" s="26"/>
    </row>
    <row r="40" spans="1:1" ht="12.75" x14ac:dyDescent="0.2">
      <c r="A40" s="26"/>
    </row>
    <row r="41" spans="1:1" ht="12.75" x14ac:dyDescent="0.2">
      <c r="A41" s="26"/>
    </row>
    <row r="42" spans="1:1" ht="12.75" x14ac:dyDescent="0.2">
      <c r="A42" s="26"/>
    </row>
    <row r="43" spans="1:1" ht="12.75" x14ac:dyDescent="0.2">
      <c r="A43" s="26"/>
    </row>
    <row r="44" spans="1:1" ht="12.75" x14ac:dyDescent="0.2">
      <c r="A44" s="26"/>
    </row>
    <row r="45" spans="1:1" ht="12.75" x14ac:dyDescent="0.2">
      <c r="A45" s="26"/>
    </row>
    <row r="46" spans="1:1" ht="12.75" x14ac:dyDescent="0.2">
      <c r="A46" s="26"/>
    </row>
    <row r="47" spans="1:1" ht="12.75" x14ac:dyDescent="0.2">
      <c r="A47" s="26"/>
    </row>
    <row r="48" spans="1:1" ht="12.75" x14ac:dyDescent="0.2">
      <c r="A48" s="26"/>
    </row>
    <row r="49" spans="1:1" ht="12.75" x14ac:dyDescent="0.2">
      <c r="A49" s="26"/>
    </row>
    <row r="50" spans="1:1" ht="12.75" x14ac:dyDescent="0.2">
      <c r="A50" s="26"/>
    </row>
    <row r="51" spans="1:1" ht="12.75" x14ac:dyDescent="0.2">
      <c r="A51" s="26"/>
    </row>
    <row r="52" spans="1:1" ht="12.75" x14ac:dyDescent="0.2">
      <c r="A52" s="26"/>
    </row>
    <row r="53" spans="1:1" ht="12.75" x14ac:dyDescent="0.2">
      <c r="A53" s="26"/>
    </row>
    <row r="54" spans="1:1" ht="12.75" x14ac:dyDescent="0.2">
      <c r="A54" s="26"/>
    </row>
    <row r="55" spans="1:1" ht="12.75" x14ac:dyDescent="0.2">
      <c r="A55" s="26"/>
    </row>
    <row r="56" spans="1:1" ht="12.75" x14ac:dyDescent="0.2">
      <c r="A56" s="26"/>
    </row>
    <row r="57" spans="1:1" ht="12.75" x14ac:dyDescent="0.2">
      <c r="A57" s="26"/>
    </row>
    <row r="58" spans="1:1" ht="12.75" x14ac:dyDescent="0.2">
      <c r="A58" s="26"/>
    </row>
    <row r="59" spans="1:1" ht="12.75" x14ac:dyDescent="0.2">
      <c r="A59" s="26"/>
    </row>
    <row r="60" spans="1:1" ht="12.75" x14ac:dyDescent="0.2">
      <c r="A60" s="26"/>
    </row>
    <row r="61" spans="1:1" ht="12.75" x14ac:dyDescent="0.2">
      <c r="A61" s="26"/>
    </row>
    <row r="62" spans="1:1" ht="12.75" x14ac:dyDescent="0.2">
      <c r="A62" s="26"/>
    </row>
    <row r="63" spans="1:1" ht="12.75" x14ac:dyDescent="0.2">
      <c r="A63" s="26"/>
    </row>
    <row r="64" spans="1:1" ht="12.75" x14ac:dyDescent="0.2">
      <c r="A64" s="26"/>
    </row>
    <row r="65" spans="1:1" ht="12.75" x14ac:dyDescent="0.2">
      <c r="A65" s="26"/>
    </row>
    <row r="66" spans="1:1" ht="12.75" x14ac:dyDescent="0.2">
      <c r="A66" s="26"/>
    </row>
    <row r="67" spans="1:1" ht="12.75" x14ac:dyDescent="0.2">
      <c r="A67" s="26"/>
    </row>
    <row r="68" spans="1:1" ht="12.75" x14ac:dyDescent="0.2">
      <c r="A68" s="26"/>
    </row>
    <row r="69" spans="1:1" ht="12.75" x14ac:dyDescent="0.2">
      <c r="A69" s="26"/>
    </row>
    <row r="70" spans="1:1" ht="12.75" x14ac:dyDescent="0.2">
      <c r="A70" s="26"/>
    </row>
    <row r="71" spans="1:1" ht="12.75" x14ac:dyDescent="0.2">
      <c r="A71" s="26"/>
    </row>
    <row r="72" spans="1:1" ht="12.75" x14ac:dyDescent="0.2">
      <c r="A72" s="26"/>
    </row>
    <row r="73" spans="1:1" ht="12.75" x14ac:dyDescent="0.2">
      <c r="A73" s="26"/>
    </row>
    <row r="74" spans="1:1" ht="12.75" x14ac:dyDescent="0.2">
      <c r="A74" s="26"/>
    </row>
    <row r="75" spans="1:1" ht="12.75" x14ac:dyDescent="0.2">
      <c r="A75" s="26"/>
    </row>
    <row r="76" spans="1:1" ht="12.75" x14ac:dyDescent="0.2">
      <c r="A76" s="26"/>
    </row>
    <row r="77" spans="1:1" ht="12.75" x14ac:dyDescent="0.2">
      <c r="A77" s="26"/>
    </row>
    <row r="78" spans="1:1" ht="12.75" x14ac:dyDescent="0.2">
      <c r="A78" s="26"/>
    </row>
    <row r="79" spans="1:1" ht="12.75" x14ac:dyDescent="0.2">
      <c r="A79" s="26"/>
    </row>
    <row r="80" spans="1:1" ht="12.75" x14ac:dyDescent="0.2">
      <c r="A80" s="26"/>
    </row>
    <row r="81" spans="1:1" ht="12.75" x14ac:dyDescent="0.2">
      <c r="A81" s="26"/>
    </row>
    <row r="82" spans="1:1" ht="12.75" x14ac:dyDescent="0.2">
      <c r="A82" s="26"/>
    </row>
    <row r="83" spans="1:1" ht="12.75" x14ac:dyDescent="0.2">
      <c r="A83" s="26"/>
    </row>
    <row r="84" spans="1:1" ht="12.75" x14ac:dyDescent="0.2">
      <c r="A84" s="26"/>
    </row>
    <row r="85" spans="1:1" ht="12.75" x14ac:dyDescent="0.2">
      <c r="A85" s="26"/>
    </row>
    <row r="86" spans="1:1" ht="12.75" x14ac:dyDescent="0.2">
      <c r="A86" s="26"/>
    </row>
    <row r="87" spans="1:1" ht="12.75" x14ac:dyDescent="0.2">
      <c r="A87" s="26"/>
    </row>
    <row r="88" spans="1:1" ht="12.75" x14ac:dyDescent="0.2">
      <c r="A88" s="26"/>
    </row>
    <row r="89" spans="1:1" ht="12.75" x14ac:dyDescent="0.2">
      <c r="A89" s="26"/>
    </row>
    <row r="90" spans="1:1" ht="12.75" x14ac:dyDescent="0.2">
      <c r="A90" s="26"/>
    </row>
    <row r="91" spans="1:1" ht="12.75" x14ac:dyDescent="0.2">
      <c r="A91" s="26"/>
    </row>
    <row r="92" spans="1:1" ht="12.75" x14ac:dyDescent="0.2">
      <c r="A92" s="26"/>
    </row>
    <row r="93" spans="1:1" ht="12.75" x14ac:dyDescent="0.2">
      <c r="A93" s="26"/>
    </row>
    <row r="94" spans="1:1" ht="12.75" x14ac:dyDescent="0.2">
      <c r="A94" s="26"/>
    </row>
    <row r="95" spans="1:1" ht="12.75" x14ac:dyDescent="0.2">
      <c r="A95" s="26"/>
    </row>
    <row r="96" spans="1:1" ht="12.75" x14ac:dyDescent="0.2">
      <c r="A96" s="26"/>
    </row>
    <row r="97" spans="1:1" ht="12.75" x14ac:dyDescent="0.2">
      <c r="A97" s="26"/>
    </row>
    <row r="98" spans="1:1" ht="12.75" x14ac:dyDescent="0.2">
      <c r="A98" s="26"/>
    </row>
    <row r="99" spans="1:1" ht="12.75" x14ac:dyDescent="0.2">
      <c r="A99" s="26"/>
    </row>
    <row r="100" spans="1:1" ht="12.75" x14ac:dyDescent="0.2">
      <c r="A100" s="26"/>
    </row>
    <row r="101" spans="1:1" ht="12.75" x14ac:dyDescent="0.2">
      <c r="A101" s="26"/>
    </row>
    <row r="102" spans="1:1" ht="12.75" x14ac:dyDescent="0.2">
      <c r="A102" s="26"/>
    </row>
    <row r="103" spans="1:1" ht="12.75" x14ac:dyDescent="0.2">
      <c r="A103" s="26"/>
    </row>
    <row r="104" spans="1:1" ht="12.75" x14ac:dyDescent="0.2">
      <c r="A104" s="26"/>
    </row>
    <row r="105" spans="1:1" ht="12.75" x14ac:dyDescent="0.2">
      <c r="A105" s="26"/>
    </row>
    <row r="106" spans="1:1" ht="12.75" x14ac:dyDescent="0.2">
      <c r="A106" s="26"/>
    </row>
    <row r="107" spans="1:1" ht="12.75" x14ac:dyDescent="0.2">
      <c r="A107" s="26"/>
    </row>
    <row r="108" spans="1:1" ht="12.75" x14ac:dyDescent="0.2">
      <c r="A108" s="26"/>
    </row>
    <row r="109" spans="1:1" ht="12.75" x14ac:dyDescent="0.2">
      <c r="A109" s="26"/>
    </row>
    <row r="110" spans="1:1" ht="12.75" x14ac:dyDescent="0.2">
      <c r="A110" s="26"/>
    </row>
    <row r="111" spans="1:1" ht="12.75" x14ac:dyDescent="0.2">
      <c r="A111" s="26"/>
    </row>
    <row r="112" spans="1:1" ht="12.75" x14ac:dyDescent="0.2">
      <c r="A112" s="26"/>
    </row>
    <row r="113" spans="1:1" ht="12.75" x14ac:dyDescent="0.2">
      <c r="A113" s="26"/>
    </row>
    <row r="114" spans="1:1" ht="12.75" x14ac:dyDescent="0.2">
      <c r="A114" s="26"/>
    </row>
    <row r="115" spans="1:1" ht="12.75" x14ac:dyDescent="0.2">
      <c r="A115" s="26"/>
    </row>
    <row r="116" spans="1:1" ht="12.75" x14ac:dyDescent="0.2">
      <c r="A116" s="26"/>
    </row>
    <row r="117" spans="1:1" ht="12.75" x14ac:dyDescent="0.2">
      <c r="A117" s="26"/>
    </row>
    <row r="118" spans="1:1" ht="12.75" x14ac:dyDescent="0.2">
      <c r="A118" s="26"/>
    </row>
    <row r="119" spans="1:1" ht="12.75" x14ac:dyDescent="0.2">
      <c r="A119" s="26"/>
    </row>
    <row r="120" spans="1:1" ht="12.75" x14ac:dyDescent="0.2">
      <c r="A120" s="26"/>
    </row>
    <row r="121" spans="1:1" ht="12.75" x14ac:dyDescent="0.2">
      <c r="A121" s="26"/>
    </row>
    <row r="122" spans="1:1" ht="12.75" x14ac:dyDescent="0.2">
      <c r="A122" s="26"/>
    </row>
    <row r="123" spans="1:1" ht="12.75" x14ac:dyDescent="0.2">
      <c r="A123" s="26"/>
    </row>
    <row r="124" spans="1:1" ht="12.75" x14ac:dyDescent="0.2">
      <c r="A124" s="26"/>
    </row>
    <row r="125" spans="1:1" ht="12.75" x14ac:dyDescent="0.2">
      <c r="A125" s="26"/>
    </row>
    <row r="126" spans="1:1" ht="12.75" x14ac:dyDescent="0.2">
      <c r="A126" s="26"/>
    </row>
    <row r="127" spans="1:1" ht="12.75" x14ac:dyDescent="0.2">
      <c r="A127" s="26"/>
    </row>
    <row r="128" spans="1:1" ht="12.75" x14ac:dyDescent="0.2">
      <c r="A128" s="26"/>
    </row>
    <row r="129" spans="1:1" ht="12.75" x14ac:dyDescent="0.2">
      <c r="A129" s="26"/>
    </row>
    <row r="130" spans="1:1" ht="12.75" x14ac:dyDescent="0.2">
      <c r="A130" s="26"/>
    </row>
    <row r="131" spans="1:1" ht="12.75" x14ac:dyDescent="0.2">
      <c r="A131" s="26"/>
    </row>
    <row r="132" spans="1:1" ht="12.75" x14ac:dyDescent="0.2">
      <c r="A132" s="26"/>
    </row>
    <row r="133" spans="1:1" ht="12.75" x14ac:dyDescent="0.2">
      <c r="A133" s="26"/>
    </row>
    <row r="134" spans="1:1" ht="12.75" x14ac:dyDescent="0.2">
      <c r="A134" s="26"/>
    </row>
    <row r="135" spans="1:1" ht="12.75" x14ac:dyDescent="0.2">
      <c r="A135" s="26"/>
    </row>
    <row r="136" spans="1:1" ht="12.75" x14ac:dyDescent="0.2">
      <c r="A136" s="26"/>
    </row>
    <row r="137" spans="1:1" ht="12.75" x14ac:dyDescent="0.2">
      <c r="A137" s="26"/>
    </row>
    <row r="138" spans="1:1" ht="12.75" x14ac:dyDescent="0.2">
      <c r="A138" s="26"/>
    </row>
    <row r="139" spans="1:1" ht="12.75" x14ac:dyDescent="0.2">
      <c r="A139" s="26"/>
    </row>
    <row r="140" spans="1:1" ht="12.75" x14ac:dyDescent="0.2">
      <c r="A140" s="26"/>
    </row>
    <row r="141" spans="1:1" ht="12.75" x14ac:dyDescent="0.2">
      <c r="A141" s="26"/>
    </row>
    <row r="142" spans="1:1" ht="12.75" x14ac:dyDescent="0.2">
      <c r="A142" s="26"/>
    </row>
    <row r="143" spans="1:1" ht="12.75" x14ac:dyDescent="0.2">
      <c r="A143" s="26"/>
    </row>
    <row r="144" spans="1:1" ht="12.75" x14ac:dyDescent="0.2">
      <c r="A144" s="26"/>
    </row>
    <row r="145" spans="1:1" ht="12.75" x14ac:dyDescent="0.2">
      <c r="A145" s="26"/>
    </row>
    <row r="146" spans="1:1" ht="12.75" x14ac:dyDescent="0.2">
      <c r="A146" s="26"/>
    </row>
    <row r="147" spans="1:1" ht="12.75" x14ac:dyDescent="0.2">
      <c r="A147" s="26"/>
    </row>
    <row r="148" spans="1:1" ht="12.75" x14ac:dyDescent="0.2">
      <c r="A148" s="26"/>
    </row>
    <row r="149" spans="1:1" ht="12.75" x14ac:dyDescent="0.2">
      <c r="A149" s="26"/>
    </row>
    <row r="150" spans="1:1" ht="12.75" x14ac:dyDescent="0.2">
      <c r="A150" s="26"/>
    </row>
    <row r="151" spans="1:1" ht="12.75" x14ac:dyDescent="0.2">
      <c r="A151" s="26"/>
    </row>
    <row r="152" spans="1:1" ht="12.75" x14ac:dyDescent="0.2">
      <c r="A152" s="26"/>
    </row>
    <row r="153" spans="1:1" ht="12.75" x14ac:dyDescent="0.2">
      <c r="A153" s="26"/>
    </row>
    <row r="154" spans="1:1" ht="12.75" x14ac:dyDescent="0.2">
      <c r="A154" s="26"/>
    </row>
    <row r="155" spans="1:1" ht="12.75" x14ac:dyDescent="0.2">
      <c r="A155" s="26"/>
    </row>
    <row r="156" spans="1:1" ht="12.75" x14ac:dyDescent="0.2">
      <c r="A156" s="26"/>
    </row>
    <row r="157" spans="1:1" ht="12.75" x14ac:dyDescent="0.2">
      <c r="A157" s="26"/>
    </row>
    <row r="158" spans="1:1" ht="12.75" x14ac:dyDescent="0.2">
      <c r="A158" s="26"/>
    </row>
    <row r="159" spans="1:1" ht="12.75" x14ac:dyDescent="0.2">
      <c r="A159" s="26"/>
    </row>
    <row r="160" spans="1:1" ht="12.75" x14ac:dyDescent="0.2">
      <c r="A160" s="26"/>
    </row>
    <row r="161" spans="1:1" ht="12.75" x14ac:dyDescent="0.2">
      <c r="A161" s="26"/>
    </row>
    <row r="162" spans="1:1" ht="12.75" x14ac:dyDescent="0.2">
      <c r="A162" s="26"/>
    </row>
    <row r="163" spans="1:1" ht="12.75" x14ac:dyDescent="0.2">
      <c r="A163" s="26"/>
    </row>
    <row r="164" spans="1:1" ht="12.75" x14ac:dyDescent="0.2">
      <c r="A164" s="26"/>
    </row>
    <row r="165" spans="1:1" ht="12.75" x14ac:dyDescent="0.2">
      <c r="A165" s="26"/>
    </row>
    <row r="166" spans="1:1" ht="12.75" x14ac:dyDescent="0.2">
      <c r="A166" s="26"/>
    </row>
    <row r="167" spans="1:1" ht="12.75" x14ac:dyDescent="0.2">
      <c r="A167" s="26"/>
    </row>
    <row r="168" spans="1:1" ht="12.75" x14ac:dyDescent="0.2">
      <c r="A168" s="26"/>
    </row>
    <row r="169" spans="1:1" ht="12.75" x14ac:dyDescent="0.2">
      <c r="A169" s="26"/>
    </row>
    <row r="170" spans="1:1" ht="12.75" x14ac:dyDescent="0.2">
      <c r="A170" s="26"/>
    </row>
    <row r="171" spans="1:1" ht="12.75" x14ac:dyDescent="0.2">
      <c r="A171" s="26"/>
    </row>
    <row r="172" spans="1:1" ht="12.75" x14ac:dyDescent="0.2">
      <c r="A172" s="26"/>
    </row>
    <row r="173" spans="1:1" ht="12.75" x14ac:dyDescent="0.2">
      <c r="A173" s="26"/>
    </row>
    <row r="174" spans="1:1" ht="12.75" x14ac:dyDescent="0.2">
      <c r="A174" s="26"/>
    </row>
    <row r="175" spans="1:1" ht="12.75" x14ac:dyDescent="0.2">
      <c r="A175" s="26"/>
    </row>
    <row r="176" spans="1:1" ht="12.75" x14ac:dyDescent="0.2">
      <c r="A176" s="26"/>
    </row>
    <row r="177" spans="1:1" ht="12.75" x14ac:dyDescent="0.2">
      <c r="A177" s="26"/>
    </row>
    <row r="178" spans="1:1" ht="12.75" x14ac:dyDescent="0.2">
      <c r="A178" s="26"/>
    </row>
    <row r="179" spans="1:1" ht="12.75" x14ac:dyDescent="0.2">
      <c r="A179" s="26"/>
    </row>
    <row r="180" spans="1:1" ht="12.75" x14ac:dyDescent="0.2">
      <c r="A180" s="26"/>
    </row>
    <row r="181" spans="1:1" ht="12.75" x14ac:dyDescent="0.2">
      <c r="A181" s="26"/>
    </row>
    <row r="182" spans="1:1" ht="12.75" x14ac:dyDescent="0.2">
      <c r="A182" s="26"/>
    </row>
    <row r="183" spans="1:1" ht="12.75" x14ac:dyDescent="0.2">
      <c r="A183" s="26"/>
    </row>
    <row r="184" spans="1:1" ht="12.75" x14ac:dyDescent="0.2">
      <c r="A184" s="26"/>
    </row>
    <row r="185" spans="1:1" ht="12.75" x14ac:dyDescent="0.2">
      <c r="A185" s="26"/>
    </row>
    <row r="186" spans="1:1" ht="12.75" x14ac:dyDescent="0.2">
      <c r="A186" s="26"/>
    </row>
    <row r="187" spans="1:1" ht="12.75" x14ac:dyDescent="0.2">
      <c r="A187" s="26"/>
    </row>
    <row r="188" spans="1:1" ht="12.75" x14ac:dyDescent="0.2">
      <c r="A188" s="26"/>
    </row>
    <row r="189" spans="1:1" ht="12.75" x14ac:dyDescent="0.2">
      <c r="A189" s="26"/>
    </row>
    <row r="190" spans="1:1" ht="12.75" x14ac:dyDescent="0.2">
      <c r="A190" s="26"/>
    </row>
    <row r="191" spans="1:1" ht="12.75" x14ac:dyDescent="0.2">
      <c r="A191" s="26"/>
    </row>
    <row r="192" spans="1:1" ht="12.75" x14ac:dyDescent="0.2">
      <c r="A192" s="26"/>
    </row>
    <row r="193" spans="1:1" ht="12.75" x14ac:dyDescent="0.2">
      <c r="A193" s="26"/>
    </row>
    <row r="194" spans="1:1" ht="12.75" x14ac:dyDescent="0.2">
      <c r="A194" s="26"/>
    </row>
    <row r="195" spans="1:1" ht="12.75" x14ac:dyDescent="0.2">
      <c r="A195" s="26"/>
    </row>
    <row r="196" spans="1:1" ht="12.75" x14ac:dyDescent="0.2">
      <c r="A196" s="26"/>
    </row>
    <row r="197" spans="1:1" ht="12.75" x14ac:dyDescent="0.2">
      <c r="A197" s="26"/>
    </row>
    <row r="198" spans="1:1" ht="12.75" x14ac:dyDescent="0.2">
      <c r="A198" s="26"/>
    </row>
    <row r="199" spans="1:1" ht="12.75" x14ac:dyDescent="0.2">
      <c r="A199" s="26"/>
    </row>
    <row r="200" spans="1:1" ht="12.75" x14ac:dyDescent="0.2">
      <c r="A200" s="26"/>
    </row>
    <row r="201" spans="1:1" ht="12.75" x14ac:dyDescent="0.2">
      <c r="A201" s="26"/>
    </row>
    <row r="202" spans="1:1" ht="12.75" x14ac:dyDescent="0.2">
      <c r="A202" s="26"/>
    </row>
    <row r="203" spans="1:1" ht="12.75" x14ac:dyDescent="0.2">
      <c r="A203" s="26"/>
    </row>
    <row r="204" spans="1:1" ht="12.75" x14ac:dyDescent="0.2">
      <c r="A204" s="26"/>
    </row>
    <row r="205" spans="1:1" ht="12.75" x14ac:dyDescent="0.2">
      <c r="A205" s="26"/>
    </row>
    <row r="206" spans="1:1" ht="12.75" x14ac:dyDescent="0.2">
      <c r="A206" s="26"/>
    </row>
    <row r="207" spans="1:1" ht="12.75" x14ac:dyDescent="0.2">
      <c r="A207" s="26"/>
    </row>
    <row r="208" spans="1:1" ht="12.75" x14ac:dyDescent="0.2">
      <c r="A208" s="26"/>
    </row>
    <row r="209" spans="1:1" ht="12.75" x14ac:dyDescent="0.2">
      <c r="A209" s="26"/>
    </row>
    <row r="210" spans="1:1" ht="12.75" x14ac:dyDescent="0.2">
      <c r="A210" s="26"/>
    </row>
    <row r="211" spans="1:1" ht="12.75" x14ac:dyDescent="0.2">
      <c r="A211" s="26"/>
    </row>
    <row r="212" spans="1:1" ht="12.75" x14ac:dyDescent="0.2">
      <c r="A212" s="26"/>
    </row>
    <row r="213" spans="1:1" ht="12.75" x14ac:dyDescent="0.2">
      <c r="A213" s="26"/>
    </row>
    <row r="214" spans="1:1" ht="12.75" x14ac:dyDescent="0.2">
      <c r="A214" s="26"/>
    </row>
    <row r="215" spans="1:1" ht="12.75" x14ac:dyDescent="0.2">
      <c r="A215" s="26"/>
    </row>
    <row r="216" spans="1:1" ht="12.75" x14ac:dyDescent="0.2">
      <c r="A216" s="26"/>
    </row>
    <row r="217" spans="1:1" ht="12.75" x14ac:dyDescent="0.2">
      <c r="A217" s="26"/>
    </row>
    <row r="218" spans="1:1" ht="12.75" x14ac:dyDescent="0.2">
      <c r="A218" s="26"/>
    </row>
    <row r="219" spans="1:1" ht="12.75" x14ac:dyDescent="0.2">
      <c r="A219" s="26"/>
    </row>
    <row r="220" spans="1:1" ht="12.75" x14ac:dyDescent="0.2">
      <c r="A220" s="26"/>
    </row>
    <row r="221" spans="1:1" ht="12.75" x14ac:dyDescent="0.2">
      <c r="A221" s="26"/>
    </row>
    <row r="222" spans="1:1" ht="12.75" x14ac:dyDescent="0.2">
      <c r="A222" s="26"/>
    </row>
    <row r="223" spans="1:1" ht="12.75" x14ac:dyDescent="0.2">
      <c r="A223" s="26"/>
    </row>
    <row r="224" spans="1:1" ht="12.75" x14ac:dyDescent="0.2">
      <c r="A224" s="26"/>
    </row>
    <row r="225" spans="1:1" ht="12.75" x14ac:dyDescent="0.2">
      <c r="A225" s="26"/>
    </row>
    <row r="226" spans="1:1" ht="12.75" x14ac:dyDescent="0.2">
      <c r="A226" s="26"/>
    </row>
    <row r="227" spans="1:1" ht="12.75" x14ac:dyDescent="0.2">
      <c r="A227" s="26"/>
    </row>
    <row r="228" spans="1:1" ht="12.75" x14ac:dyDescent="0.2">
      <c r="A228" s="26"/>
    </row>
    <row r="229" spans="1:1" ht="12.75" x14ac:dyDescent="0.2">
      <c r="A229" s="26"/>
    </row>
    <row r="230" spans="1:1" ht="12.75" x14ac:dyDescent="0.2">
      <c r="A230" s="26"/>
    </row>
    <row r="231" spans="1:1" ht="12.75" x14ac:dyDescent="0.2">
      <c r="A231" s="26"/>
    </row>
    <row r="232" spans="1:1" ht="12.75" x14ac:dyDescent="0.2">
      <c r="A232" s="26"/>
    </row>
    <row r="233" spans="1:1" ht="12.75" x14ac:dyDescent="0.2">
      <c r="A233" s="26"/>
    </row>
    <row r="234" spans="1:1" ht="12.75" x14ac:dyDescent="0.2">
      <c r="A234" s="26"/>
    </row>
    <row r="235" spans="1:1" ht="12.75" x14ac:dyDescent="0.2">
      <c r="A235" s="26"/>
    </row>
    <row r="236" spans="1:1" ht="12.75" x14ac:dyDescent="0.2">
      <c r="A236" s="26"/>
    </row>
    <row r="237" spans="1:1" ht="12.75" x14ac:dyDescent="0.2">
      <c r="A237" s="26"/>
    </row>
    <row r="238" spans="1:1" ht="12.75" x14ac:dyDescent="0.2">
      <c r="A238" s="26"/>
    </row>
    <row r="239" spans="1:1" ht="12.75" x14ac:dyDescent="0.2">
      <c r="A239" s="26"/>
    </row>
    <row r="240" spans="1:1" ht="12.75" x14ac:dyDescent="0.2">
      <c r="A240" s="26"/>
    </row>
    <row r="241" spans="1:1" ht="12.75" x14ac:dyDescent="0.2">
      <c r="A241" s="26"/>
    </row>
    <row r="242" spans="1:1" ht="12.75" x14ac:dyDescent="0.2">
      <c r="A242" s="26"/>
    </row>
    <row r="243" spans="1:1" ht="12.75" x14ac:dyDescent="0.2">
      <c r="A243" s="26"/>
    </row>
    <row r="244" spans="1:1" ht="12.75" x14ac:dyDescent="0.2">
      <c r="A244" s="26"/>
    </row>
    <row r="245" spans="1:1" ht="12.75" x14ac:dyDescent="0.2">
      <c r="A245" s="26"/>
    </row>
    <row r="246" spans="1:1" ht="12.75" x14ac:dyDescent="0.2">
      <c r="A246" s="26"/>
    </row>
    <row r="247" spans="1:1" ht="12.75" x14ac:dyDescent="0.2">
      <c r="A247" s="26"/>
    </row>
    <row r="248" spans="1:1" ht="12.75" x14ac:dyDescent="0.2">
      <c r="A248" s="26"/>
    </row>
    <row r="249" spans="1:1" ht="12.75" x14ac:dyDescent="0.2">
      <c r="A249" s="26"/>
    </row>
    <row r="250" spans="1:1" ht="12.75" x14ac:dyDescent="0.2">
      <c r="A250" s="26"/>
    </row>
    <row r="251" spans="1:1" ht="12.75" x14ac:dyDescent="0.2">
      <c r="A251" s="26"/>
    </row>
    <row r="252" spans="1:1" ht="12.75" x14ac:dyDescent="0.2">
      <c r="A252" s="26"/>
    </row>
    <row r="253" spans="1:1" ht="12.75" x14ac:dyDescent="0.2">
      <c r="A253" s="26"/>
    </row>
    <row r="254" spans="1:1" ht="12.75" x14ac:dyDescent="0.2">
      <c r="A254" s="26"/>
    </row>
    <row r="255" spans="1:1" ht="12.75" x14ac:dyDescent="0.2">
      <c r="A255" s="26"/>
    </row>
    <row r="256" spans="1:1" ht="12.75" x14ac:dyDescent="0.2">
      <c r="A256" s="26"/>
    </row>
    <row r="257" spans="1:1" ht="12.75" x14ac:dyDescent="0.2">
      <c r="A257" s="26"/>
    </row>
    <row r="258" spans="1:1" ht="12.75" x14ac:dyDescent="0.2">
      <c r="A258" s="26"/>
    </row>
    <row r="259" spans="1:1" ht="12.75" x14ac:dyDescent="0.2">
      <c r="A259" s="26"/>
    </row>
    <row r="260" spans="1:1" ht="12.75" x14ac:dyDescent="0.2">
      <c r="A260" s="26"/>
    </row>
    <row r="261" spans="1:1" ht="12.75" x14ac:dyDescent="0.2">
      <c r="A261" s="26"/>
    </row>
    <row r="262" spans="1:1" ht="12.75" x14ac:dyDescent="0.2">
      <c r="A262" s="26"/>
    </row>
    <row r="263" spans="1:1" ht="12.75" x14ac:dyDescent="0.2">
      <c r="A263" s="26"/>
    </row>
    <row r="264" spans="1:1" ht="12.75" x14ac:dyDescent="0.2">
      <c r="A264" s="26"/>
    </row>
    <row r="265" spans="1:1" ht="12.75" x14ac:dyDescent="0.2">
      <c r="A265" s="26"/>
    </row>
    <row r="266" spans="1:1" ht="12.75" x14ac:dyDescent="0.2">
      <c r="A266" s="26"/>
    </row>
    <row r="267" spans="1:1" ht="12.75" x14ac:dyDescent="0.2">
      <c r="A267" s="26"/>
    </row>
    <row r="268" spans="1:1" ht="12.75" x14ac:dyDescent="0.2">
      <c r="A268" s="26"/>
    </row>
    <row r="269" spans="1:1" ht="12.75" x14ac:dyDescent="0.2">
      <c r="A269" s="26"/>
    </row>
    <row r="270" spans="1:1" ht="12.75" x14ac:dyDescent="0.2">
      <c r="A270" s="26"/>
    </row>
    <row r="271" spans="1:1" ht="12.75" x14ac:dyDescent="0.2">
      <c r="A271" s="26"/>
    </row>
    <row r="272" spans="1:1" ht="12.75" x14ac:dyDescent="0.2">
      <c r="A272" s="26"/>
    </row>
    <row r="273" spans="1:1" ht="12.75" x14ac:dyDescent="0.2">
      <c r="A273" s="26"/>
    </row>
    <row r="274" spans="1:1" ht="12.75" x14ac:dyDescent="0.2">
      <c r="A274" s="26"/>
    </row>
    <row r="275" spans="1:1" ht="12.75" x14ac:dyDescent="0.2">
      <c r="A275" s="26"/>
    </row>
    <row r="276" spans="1:1" ht="12.75" x14ac:dyDescent="0.2">
      <c r="A276" s="26"/>
    </row>
    <row r="277" spans="1:1" ht="12.75" x14ac:dyDescent="0.2">
      <c r="A277" s="26"/>
    </row>
    <row r="278" spans="1:1" ht="12.75" x14ac:dyDescent="0.2">
      <c r="A278" s="26"/>
    </row>
    <row r="279" spans="1:1" ht="12.75" x14ac:dyDescent="0.2">
      <c r="A279" s="26"/>
    </row>
    <row r="280" spans="1:1" ht="12.75" x14ac:dyDescent="0.2">
      <c r="A280" s="26"/>
    </row>
    <row r="281" spans="1:1" ht="12.75" x14ac:dyDescent="0.2">
      <c r="A281" s="26"/>
    </row>
    <row r="282" spans="1:1" ht="12.75" x14ac:dyDescent="0.2">
      <c r="A282" s="26"/>
    </row>
    <row r="283" spans="1:1" ht="12.75" x14ac:dyDescent="0.2">
      <c r="A283" s="26"/>
    </row>
    <row r="284" spans="1:1" ht="12.75" x14ac:dyDescent="0.2">
      <c r="A284" s="26"/>
    </row>
    <row r="285" spans="1:1" ht="12.75" x14ac:dyDescent="0.2">
      <c r="A285" s="26"/>
    </row>
    <row r="286" spans="1:1" ht="12.75" x14ac:dyDescent="0.2">
      <c r="A286" s="26"/>
    </row>
    <row r="287" spans="1:1" ht="12.75" x14ac:dyDescent="0.2">
      <c r="A287" s="26"/>
    </row>
    <row r="288" spans="1:1" ht="12.75" x14ac:dyDescent="0.2">
      <c r="A288" s="26"/>
    </row>
    <row r="289" spans="1:1" ht="12.75" x14ac:dyDescent="0.2">
      <c r="A289" s="26"/>
    </row>
    <row r="290" spans="1:1" ht="12.75" x14ac:dyDescent="0.2">
      <c r="A290" s="26"/>
    </row>
    <row r="291" spans="1:1" ht="12.75" x14ac:dyDescent="0.2">
      <c r="A291" s="26"/>
    </row>
    <row r="292" spans="1:1" ht="12.75" x14ac:dyDescent="0.2">
      <c r="A292" s="26"/>
    </row>
    <row r="293" spans="1:1" ht="12.75" x14ac:dyDescent="0.2">
      <c r="A293" s="26"/>
    </row>
    <row r="294" spans="1:1" ht="12.75" x14ac:dyDescent="0.2">
      <c r="A294" s="26"/>
    </row>
    <row r="295" spans="1:1" ht="12.75" x14ac:dyDescent="0.2">
      <c r="A295" s="26"/>
    </row>
    <row r="296" spans="1:1" ht="12.75" x14ac:dyDescent="0.2">
      <c r="A296" s="26"/>
    </row>
    <row r="297" spans="1:1" ht="12.75" x14ac:dyDescent="0.2">
      <c r="A297" s="26"/>
    </row>
    <row r="298" spans="1:1" ht="12.75" x14ac:dyDescent="0.2">
      <c r="A298" s="26"/>
    </row>
    <row r="299" spans="1:1" ht="12.75" x14ac:dyDescent="0.2">
      <c r="A299" s="26"/>
    </row>
    <row r="300" spans="1:1" ht="12.75" x14ac:dyDescent="0.2">
      <c r="A300" s="26"/>
    </row>
    <row r="301" spans="1:1" ht="12.75" x14ac:dyDescent="0.2">
      <c r="A301" s="26"/>
    </row>
    <row r="302" spans="1:1" ht="12.75" x14ac:dyDescent="0.2">
      <c r="A302" s="26"/>
    </row>
    <row r="303" spans="1:1" ht="12.75" x14ac:dyDescent="0.2">
      <c r="A303" s="26"/>
    </row>
    <row r="304" spans="1:1" ht="12.75" x14ac:dyDescent="0.2">
      <c r="A304" s="26"/>
    </row>
    <row r="305" spans="1:1" ht="12.75" x14ac:dyDescent="0.2">
      <c r="A305" s="26"/>
    </row>
    <row r="306" spans="1:1" ht="12.75" x14ac:dyDescent="0.2">
      <c r="A306" s="26"/>
    </row>
    <row r="307" spans="1:1" ht="12.75" x14ac:dyDescent="0.2">
      <c r="A307" s="26"/>
    </row>
    <row r="308" spans="1:1" ht="12.75" x14ac:dyDescent="0.2">
      <c r="A308" s="26"/>
    </row>
    <row r="309" spans="1:1" ht="12.75" x14ac:dyDescent="0.2">
      <c r="A309" s="26"/>
    </row>
    <row r="310" spans="1:1" ht="12.75" x14ac:dyDescent="0.2">
      <c r="A310" s="26"/>
    </row>
    <row r="311" spans="1:1" ht="12.75" x14ac:dyDescent="0.2">
      <c r="A311" s="26"/>
    </row>
    <row r="312" spans="1:1" ht="12.75" x14ac:dyDescent="0.2">
      <c r="A312" s="26"/>
    </row>
    <row r="313" spans="1:1" ht="12.75" x14ac:dyDescent="0.2">
      <c r="A313" s="26"/>
    </row>
    <row r="314" spans="1:1" ht="12.75" x14ac:dyDescent="0.2">
      <c r="A314" s="26"/>
    </row>
    <row r="315" spans="1:1" ht="12.75" x14ac:dyDescent="0.2">
      <c r="A315" s="26"/>
    </row>
    <row r="316" spans="1:1" ht="12.75" x14ac:dyDescent="0.2">
      <c r="A316" s="26"/>
    </row>
    <row r="317" spans="1:1" ht="12.75" x14ac:dyDescent="0.2">
      <c r="A317" s="26"/>
    </row>
    <row r="318" spans="1:1" ht="12.75" x14ac:dyDescent="0.2">
      <c r="A318" s="26"/>
    </row>
    <row r="319" spans="1:1" ht="12.75" x14ac:dyDescent="0.2">
      <c r="A319" s="26"/>
    </row>
    <row r="320" spans="1:1" ht="12.75" x14ac:dyDescent="0.2">
      <c r="A320" s="26"/>
    </row>
    <row r="321" spans="1:1" ht="12.75" x14ac:dyDescent="0.2">
      <c r="A321" s="26"/>
    </row>
    <row r="322" spans="1:1" ht="12.75" x14ac:dyDescent="0.2">
      <c r="A322" s="26"/>
    </row>
    <row r="323" spans="1:1" ht="12.75" x14ac:dyDescent="0.2">
      <c r="A323" s="26"/>
    </row>
    <row r="324" spans="1:1" ht="12.75" x14ac:dyDescent="0.2">
      <c r="A324" s="26"/>
    </row>
    <row r="325" spans="1:1" ht="12.75" x14ac:dyDescent="0.2">
      <c r="A325" s="26"/>
    </row>
    <row r="326" spans="1:1" ht="12.75" x14ac:dyDescent="0.2">
      <c r="A326" s="26"/>
    </row>
    <row r="327" spans="1:1" ht="12.75" x14ac:dyDescent="0.2">
      <c r="A327" s="26"/>
    </row>
    <row r="328" spans="1:1" ht="12.75" x14ac:dyDescent="0.2">
      <c r="A328" s="26"/>
    </row>
    <row r="329" spans="1:1" ht="12.75" x14ac:dyDescent="0.2">
      <c r="A329" s="26"/>
    </row>
    <row r="330" spans="1:1" ht="12.75" x14ac:dyDescent="0.2">
      <c r="A330" s="26"/>
    </row>
    <row r="331" spans="1:1" ht="12.75" x14ac:dyDescent="0.2">
      <c r="A331" s="26"/>
    </row>
    <row r="332" spans="1:1" ht="12.75" x14ac:dyDescent="0.2">
      <c r="A332" s="26"/>
    </row>
    <row r="333" spans="1:1" ht="12.75" x14ac:dyDescent="0.2">
      <c r="A333" s="26"/>
    </row>
    <row r="334" spans="1:1" ht="12.75" x14ac:dyDescent="0.2">
      <c r="A334" s="26"/>
    </row>
    <row r="335" spans="1:1" ht="12.75" x14ac:dyDescent="0.2">
      <c r="A335" s="26"/>
    </row>
    <row r="336" spans="1:1" ht="12.75" x14ac:dyDescent="0.2">
      <c r="A336" s="26"/>
    </row>
    <row r="337" spans="1:1" ht="12.75" x14ac:dyDescent="0.2">
      <c r="A337" s="26"/>
    </row>
    <row r="338" spans="1:1" ht="12.75" x14ac:dyDescent="0.2">
      <c r="A338" s="26"/>
    </row>
    <row r="339" spans="1:1" ht="12.75" x14ac:dyDescent="0.2">
      <c r="A339" s="26"/>
    </row>
    <row r="340" spans="1:1" ht="12.75" x14ac:dyDescent="0.2">
      <c r="A340" s="26"/>
    </row>
    <row r="341" spans="1:1" ht="12.75" x14ac:dyDescent="0.2">
      <c r="A341" s="26"/>
    </row>
    <row r="342" spans="1:1" ht="12.75" x14ac:dyDescent="0.2">
      <c r="A342" s="26"/>
    </row>
    <row r="343" spans="1:1" ht="12.75" x14ac:dyDescent="0.2">
      <c r="A343" s="26"/>
    </row>
    <row r="344" spans="1:1" ht="12.75" x14ac:dyDescent="0.2">
      <c r="A344" s="26"/>
    </row>
    <row r="345" spans="1:1" ht="12.75" x14ac:dyDescent="0.2">
      <c r="A345" s="26"/>
    </row>
    <row r="346" spans="1:1" ht="12.75" x14ac:dyDescent="0.2">
      <c r="A346" s="26"/>
    </row>
    <row r="347" spans="1:1" ht="12.75" x14ac:dyDescent="0.2">
      <c r="A347" s="26"/>
    </row>
    <row r="348" spans="1:1" ht="12.75" x14ac:dyDescent="0.2">
      <c r="A348" s="26"/>
    </row>
    <row r="349" spans="1:1" ht="12.75" x14ac:dyDescent="0.2">
      <c r="A349" s="26"/>
    </row>
    <row r="350" spans="1:1" ht="12.75" x14ac:dyDescent="0.2">
      <c r="A350" s="26"/>
    </row>
    <row r="351" spans="1:1" ht="12.75" x14ac:dyDescent="0.2">
      <c r="A351" s="26"/>
    </row>
    <row r="352" spans="1:1" ht="12.75" x14ac:dyDescent="0.2">
      <c r="A352" s="26"/>
    </row>
    <row r="353" spans="1:1" ht="12.75" x14ac:dyDescent="0.2">
      <c r="A353" s="26"/>
    </row>
    <row r="354" spans="1:1" ht="12.75" x14ac:dyDescent="0.2">
      <c r="A354" s="26"/>
    </row>
    <row r="355" spans="1:1" ht="12.75" x14ac:dyDescent="0.2">
      <c r="A355" s="26"/>
    </row>
    <row r="356" spans="1:1" ht="12.75" x14ac:dyDescent="0.2">
      <c r="A356" s="26"/>
    </row>
    <row r="357" spans="1:1" ht="12.75" x14ac:dyDescent="0.2">
      <c r="A357" s="26"/>
    </row>
    <row r="358" spans="1:1" ht="12.75" x14ac:dyDescent="0.2">
      <c r="A358" s="26"/>
    </row>
    <row r="359" spans="1:1" ht="12.75" x14ac:dyDescent="0.2">
      <c r="A359" s="26"/>
    </row>
    <row r="360" spans="1:1" ht="12.75" x14ac:dyDescent="0.2">
      <c r="A360" s="26"/>
    </row>
    <row r="361" spans="1:1" ht="12.75" x14ac:dyDescent="0.2">
      <c r="A361" s="26"/>
    </row>
    <row r="362" spans="1:1" ht="12.75" x14ac:dyDescent="0.2">
      <c r="A362" s="26"/>
    </row>
    <row r="363" spans="1:1" ht="12.75" x14ac:dyDescent="0.2">
      <c r="A363" s="26"/>
    </row>
    <row r="364" spans="1:1" ht="12.75" x14ac:dyDescent="0.2">
      <c r="A364" s="26"/>
    </row>
    <row r="365" spans="1:1" ht="12.75" x14ac:dyDescent="0.2">
      <c r="A365" s="26"/>
    </row>
    <row r="366" spans="1:1" ht="12.75" x14ac:dyDescent="0.2">
      <c r="A366" s="26"/>
    </row>
    <row r="367" spans="1:1" ht="12.75" x14ac:dyDescent="0.2">
      <c r="A367" s="26"/>
    </row>
    <row r="368" spans="1:1" ht="12.75" x14ac:dyDescent="0.2">
      <c r="A368" s="26"/>
    </row>
    <row r="369" spans="1:1" ht="12.75" x14ac:dyDescent="0.2">
      <c r="A369" s="26"/>
    </row>
    <row r="370" spans="1:1" ht="12.75" x14ac:dyDescent="0.2">
      <c r="A370" s="26"/>
    </row>
    <row r="371" spans="1:1" ht="12.75" x14ac:dyDescent="0.2">
      <c r="A371" s="26"/>
    </row>
    <row r="372" spans="1:1" ht="12.75" x14ac:dyDescent="0.2">
      <c r="A372" s="26"/>
    </row>
    <row r="373" spans="1:1" ht="12.75" x14ac:dyDescent="0.2">
      <c r="A373" s="26"/>
    </row>
    <row r="374" spans="1:1" ht="12.75" x14ac:dyDescent="0.2">
      <c r="A374" s="26"/>
    </row>
    <row r="375" spans="1:1" ht="12.75" x14ac:dyDescent="0.2">
      <c r="A375" s="26"/>
    </row>
    <row r="376" spans="1:1" ht="12.75" x14ac:dyDescent="0.2">
      <c r="A376" s="26"/>
    </row>
    <row r="377" spans="1:1" ht="12.75" x14ac:dyDescent="0.2">
      <c r="A377" s="26"/>
    </row>
    <row r="378" spans="1:1" ht="12.75" x14ac:dyDescent="0.2">
      <c r="A378" s="26"/>
    </row>
    <row r="379" spans="1:1" ht="12.75" x14ac:dyDescent="0.2">
      <c r="A379" s="26"/>
    </row>
    <row r="380" spans="1:1" ht="12.75" x14ac:dyDescent="0.2">
      <c r="A380" s="26"/>
    </row>
    <row r="381" spans="1:1" ht="12.75" x14ac:dyDescent="0.2">
      <c r="A381" s="26"/>
    </row>
    <row r="382" spans="1:1" ht="12.75" x14ac:dyDescent="0.2">
      <c r="A382" s="26"/>
    </row>
    <row r="383" spans="1:1" ht="12.75" x14ac:dyDescent="0.2">
      <c r="A383" s="26"/>
    </row>
    <row r="384" spans="1:1" ht="12.75" x14ac:dyDescent="0.2">
      <c r="A384" s="26"/>
    </row>
    <row r="385" spans="1:1" ht="12.75" x14ac:dyDescent="0.2">
      <c r="A385" s="26"/>
    </row>
    <row r="386" spans="1:1" ht="12.75" x14ac:dyDescent="0.2">
      <c r="A386" s="26"/>
    </row>
    <row r="387" spans="1:1" ht="12.75" x14ac:dyDescent="0.2">
      <c r="A387" s="26"/>
    </row>
    <row r="388" spans="1:1" ht="12.75" x14ac:dyDescent="0.2">
      <c r="A388" s="26"/>
    </row>
    <row r="389" spans="1:1" ht="12.75" x14ac:dyDescent="0.2">
      <c r="A389" s="26"/>
    </row>
    <row r="390" spans="1:1" ht="12.75" x14ac:dyDescent="0.2">
      <c r="A390" s="26"/>
    </row>
    <row r="391" spans="1:1" ht="12.75" x14ac:dyDescent="0.2">
      <c r="A391" s="26"/>
    </row>
    <row r="392" spans="1:1" ht="12.75" x14ac:dyDescent="0.2">
      <c r="A392" s="26"/>
    </row>
    <row r="393" spans="1:1" ht="12.75" x14ac:dyDescent="0.2">
      <c r="A393" s="26"/>
    </row>
    <row r="394" spans="1:1" ht="12.75" x14ac:dyDescent="0.2">
      <c r="A394" s="26"/>
    </row>
    <row r="395" spans="1:1" ht="12.75" x14ac:dyDescent="0.2">
      <c r="A395" s="26"/>
    </row>
    <row r="396" spans="1:1" ht="12.75" x14ac:dyDescent="0.2">
      <c r="A396" s="26"/>
    </row>
    <row r="397" spans="1:1" ht="12.75" x14ac:dyDescent="0.2">
      <c r="A397" s="26"/>
    </row>
    <row r="398" spans="1:1" ht="12.75" x14ac:dyDescent="0.2">
      <c r="A398" s="26"/>
    </row>
    <row r="399" spans="1:1" ht="12.75" x14ac:dyDescent="0.2">
      <c r="A399" s="26"/>
    </row>
    <row r="400" spans="1:1" ht="12.75" x14ac:dyDescent="0.2">
      <c r="A400" s="26"/>
    </row>
    <row r="401" spans="1:1" ht="12.75" x14ac:dyDescent="0.2">
      <c r="A401" s="26"/>
    </row>
    <row r="402" spans="1:1" ht="12.75" x14ac:dyDescent="0.2">
      <c r="A402" s="26"/>
    </row>
    <row r="403" spans="1:1" ht="12.75" x14ac:dyDescent="0.2">
      <c r="A403" s="26"/>
    </row>
    <row r="404" spans="1:1" ht="12.75" x14ac:dyDescent="0.2">
      <c r="A404" s="26"/>
    </row>
    <row r="405" spans="1:1" ht="12.75" x14ac:dyDescent="0.2">
      <c r="A405" s="26"/>
    </row>
    <row r="406" spans="1:1" ht="12.75" x14ac:dyDescent="0.2">
      <c r="A406" s="26"/>
    </row>
    <row r="407" spans="1:1" ht="12.75" x14ac:dyDescent="0.2">
      <c r="A407" s="26"/>
    </row>
    <row r="408" spans="1:1" ht="12.75" x14ac:dyDescent="0.2">
      <c r="A408" s="26"/>
    </row>
    <row r="409" spans="1:1" ht="12.75" x14ac:dyDescent="0.2">
      <c r="A409" s="26"/>
    </row>
    <row r="410" spans="1:1" ht="12.75" x14ac:dyDescent="0.2">
      <c r="A410" s="26"/>
    </row>
    <row r="411" spans="1:1" ht="12.75" x14ac:dyDescent="0.2">
      <c r="A411" s="26"/>
    </row>
    <row r="412" spans="1:1" ht="12.75" x14ac:dyDescent="0.2">
      <c r="A412" s="26"/>
    </row>
    <row r="413" spans="1:1" ht="12.75" x14ac:dyDescent="0.2">
      <c r="A413" s="26"/>
    </row>
    <row r="414" spans="1:1" ht="12.75" x14ac:dyDescent="0.2">
      <c r="A414" s="26"/>
    </row>
    <row r="415" spans="1:1" ht="12.75" x14ac:dyDescent="0.2">
      <c r="A415" s="26"/>
    </row>
    <row r="416" spans="1:1" ht="12.75" x14ac:dyDescent="0.2">
      <c r="A416" s="26"/>
    </row>
    <row r="417" spans="1:1" ht="12.75" x14ac:dyDescent="0.2">
      <c r="A417" s="26"/>
    </row>
    <row r="418" spans="1:1" ht="12.75" x14ac:dyDescent="0.2">
      <c r="A418" s="26"/>
    </row>
    <row r="419" spans="1:1" ht="12.75" x14ac:dyDescent="0.2">
      <c r="A419" s="26"/>
    </row>
    <row r="420" spans="1:1" ht="12.75" x14ac:dyDescent="0.2">
      <c r="A420" s="26"/>
    </row>
    <row r="421" spans="1:1" ht="12.75" x14ac:dyDescent="0.2">
      <c r="A421" s="26"/>
    </row>
    <row r="422" spans="1:1" ht="12.75" x14ac:dyDescent="0.2">
      <c r="A422" s="26"/>
    </row>
    <row r="423" spans="1:1" ht="12.75" x14ac:dyDescent="0.2">
      <c r="A423" s="26"/>
    </row>
    <row r="424" spans="1:1" ht="12.75" x14ac:dyDescent="0.2">
      <c r="A424" s="26"/>
    </row>
    <row r="425" spans="1:1" ht="12.75" x14ac:dyDescent="0.2">
      <c r="A425" s="26"/>
    </row>
    <row r="426" spans="1:1" ht="12.75" x14ac:dyDescent="0.2">
      <c r="A426" s="26"/>
    </row>
    <row r="427" spans="1:1" ht="12.75" x14ac:dyDescent="0.2">
      <c r="A427" s="26"/>
    </row>
    <row r="428" spans="1:1" ht="12.75" x14ac:dyDescent="0.2">
      <c r="A428" s="26"/>
    </row>
    <row r="429" spans="1:1" ht="12.75" x14ac:dyDescent="0.2">
      <c r="A429" s="26"/>
    </row>
    <row r="430" spans="1:1" ht="12.75" x14ac:dyDescent="0.2">
      <c r="A430" s="26"/>
    </row>
    <row r="431" spans="1:1" ht="12.75" x14ac:dyDescent="0.2">
      <c r="A431" s="26"/>
    </row>
    <row r="432" spans="1:1" ht="12.75" x14ac:dyDescent="0.2">
      <c r="A432" s="26"/>
    </row>
    <row r="433" spans="1:1" ht="12.75" x14ac:dyDescent="0.2">
      <c r="A433" s="26"/>
    </row>
    <row r="434" spans="1:1" ht="12.75" x14ac:dyDescent="0.2">
      <c r="A434" s="26"/>
    </row>
    <row r="435" spans="1:1" ht="12.75" x14ac:dyDescent="0.2">
      <c r="A435" s="26"/>
    </row>
    <row r="436" spans="1:1" ht="12.75" x14ac:dyDescent="0.2">
      <c r="A436" s="26"/>
    </row>
    <row r="437" spans="1:1" ht="12.75" x14ac:dyDescent="0.2">
      <c r="A437" s="26"/>
    </row>
    <row r="438" spans="1:1" ht="12.75" x14ac:dyDescent="0.2">
      <c r="A438" s="26"/>
    </row>
    <row r="439" spans="1:1" ht="12.75" x14ac:dyDescent="0.2">
      <c r="A439" s="26"/>
    </row>
    <row r="440" spans="1:1" ht="12.75" x14ac:dyDescent="0.2">
      <c r="A440" s="26"/>
    </row>
    <row r="441" spans="1:1" ht="12.75" x14ac:dyDescent="0.2">
      <c r="A441" s="26"/>
    </row>
    <row r="442" spans="1:1" ht="12.75" x14ac:dyDescent="0.2">
      <c r="A442" s="26"/>
    </row>
    <row r="443" spans="1:1" ht="12.75" x14ac:dyDescent="0.2">
      <c r="A443" s="26"/>
    </row>
    <row r="444" spans="1:1" ht="12.75" x14ac:dyDescent="0.2">
      <c r="A444" s="26"/>
    </row>
    <row r="445" spans="1:1" ht="12.75" x14ac:dyDescent="0.2">
      <c r="A445" s="26"/>
    </row>
    <row r="446" spans="1:1" ht="12.75" x14ac:dyDescent="0.2">
      <c r="A446" s="26"/>
    </row>
    <row r="447" spans="1:1" ht="12.75" x14ac:dyDescent="0.2">
      <c r="A447" s="26"/>
    </row>
    <row r="448" spans="1:1" ht="12.75" x14ac:dyDescent="0.2">
      <c r="A448" s="26"/>
    </row>
    <row r="449" spans="1:1" ht="12.75" x14ac:dyDescent="0.2">
      <c r="A449" s="26"/>
    </row>
    <row r="450" spans="1:1" ht="12.75" x14ac:dyDescent="0.2">
      <c r="A450" s="26"/>
    </row>
    <row r="451" spans="1:1" ht="12.75" x14ac:dyDescent="0.2">
      <c r="A451" s="26"/>
    </row>
    <row r="452" spans="1:1" ht="12.75" x14ac:dyDescent="0.2">
      <c r="A452" s="26"/>
    </row>
    <row r="453" spans="1:1" ht="12.75" x14ac:dyDescent="0.2">
      <c r="A453" s="26"/>
    </row>
    <row r="454" spans="1:1" ht="12.75" x14ac:dyDescent="0.2">
      <c r="A454" s="26"/>
    </row>
    <row r="455" spans="1:1" ht="12.75" x14ac:dyDescent="0.2">
      <c r="A455" s="26"/>
    </row>
    <row r="456" spans="1:1" ht="12.75" x14ac:dyDescent="0.2">
      <c r="A456" s="26"/>
    </row>
    <row r="457" spans="1:1" ht="12.75" x14ac:dyDescent="0.2">
      <c r="A457" s="26"/>
    </row>
    <row r="458" spans="1:1" ht="12.75" x14ac:dyDescent="0.2">
      <c r="A458" s="26"/>
    </row>
    <row r="459" spans="1:1" ht="12.75" x14ac:dyDescent="0.2">
      <c r="A459" s="26"/>
    </row>
    <row r="460" spans="1:1" ht="12.75" x14ac:dyDescent="0.2">
      <c r="A460" s="26"/>
    </row>
    <row r="461" spans="1:1" ht="12.75" x14ac:dyDescent="0.2">
      <c r="A461" s="26"/>
    </row>
    <row r="462" spans="1:1" ht="12.75" x14ac:dyDescent="0.2">
      <c r="A462" s="26"/>
    </row>
    <row r="463" spans="1:1" ht="12.75" x14ac:dyDescent="0.2">
      <c r="A463" s="26"/>
    </row>
    <row r="464" spans="1:1" ht="12.75" x14ac:dyDescent="0.2">
      <c r="A464" s="26"/>
    </row>
    <row r="465" spans="1:1" ht="12.75" x14ac:dyDescent="0.2">
      <c r="A465" s="26"/>
    </row>
    <row r="466" spans="1:1" ht="12.75" x14ac:dyDescent="0.2">
      <c r="A466" s="26"/>
    </row>
    <row r="467" spans="1:1" ht="12.75" x14ac:dyDescent="0.2">
      <c r="A467" s="26"/>
    </row>
    <row r="468" spans="1:1" ht="12.75" x14ac:dyDescent="0.2">
      <c r="A468" s="26"/>
    </row>
    <row r="469" spans="1:1" ht="12.75" x14ac:dyDescent="0.2">
      <c r="A469" s="26"/>
    </row>
    <row r="470" spans="1:1" ht="12.75" x14ac:dyDescent="0.2">
      <c r="A470" s="26"/>
    </row>
    <row r="471" spans="1:1" ht="12.75" x14ac:dyDescent="0.2">
      <c r="A471" s="26"/>
    </row>
    <row r="472" spans="1:1" ht="12.75" x14ac:dyDescent="0.2">
      <c r="A472" s="26"/>
    </row>
    <row r="473" spans="1:1" ht="12.75" x14ac:dyDescent="0.2">
      <c r="A473" s="26"/>
    </row>
    <row r="474" spans="1:1" ht="12.75" x14ac:dyDescent="0.2">
      <c r="A474" s="26"/>
    </row>
    <row r="475" spans="1:1" ht="12.75" x14ac:dyDescent="0.2">
      <c r="A475" s="26"/>
    </row>
    <row r="476" spans="1:1" ht="12.75" x14ac:dyDescent="0.2">
      <c r="A476" s="26"/>
    </row>
    <row r="477" spans="1:1" ht="12.75" x14ac:dyDescent="0.2">
      <c r="A477" s="26"/>
    </row>
    <row r="478" spans="1:1" ht="12.75" x14ac:dyDescent="0.2">
      <c r="A478" s="26"/>
    </row>
    <row r="479" spans="1:1" ht="12.75" x14ac:dyDescent="0.2">
      <c r="A479" s="26"/>
    </row>
    <row r="480" spans="1:1" ht="12.75" x14ac:dyDescent="0.2">
      <c r="A480" s="26"/>
    </row>
    <row r="481" spans="1:1" ht="12.75" x14ac:dyDescent="0.2">
      <c r="A481" s="26"/>
    </row>
    <row r="482" spans="1:1" ht="12.75" x14ac:dyDescent="0.2">
      <c r="A482" s="26"/>
    </row>
    <row r="483" spans="1:1" ht="12.75" x14ac:dyDescent="0.2">
      <c r="A483" s="26"/>
    </row>
    <row r="484" spans="1:1" ht="12.75" x14ac:dyDescent="0.2">
      <c r="A484" s="26"/>
    </row>
    <row r="485" spans="1:1" ht="12.75" x14ac:dyDescent="0.2">
      <c r="A485" s="26"/>
    </row>
    <row r="486" spans="1:1" ht="12.75" x14ac:dyDescent="0.2">
      <c r="A486" s="26"/>
    </row>
    <row r="487" spans="1:1" ht="12.75" x14ac:dyDescent="0.2">
      <c r="A487" s="26"/>
    </row>
    <row r="488" spans="1:1" ht="12.75" x14ac:dyDescent="0.2">
      <c r="A488" s="26"/>
    </row>
    <row r="489" spans="1:1" ht="12.75" x14ac:dyDescent="0.2">
      <c r="A489" s="26"/>
    </row>
    <row r="490" spans="1:1" ht="12.75" x14ac:dyDescent="0.2">
      <c r="A490" s="26"/>
    </row>
    <row r="491" spans="1:1" ht="12.75" x14ac:dyDescent="0.2">
      <c r="A491" s="26"/>
    </row>
    <row r="492" spans="1:1" ht="12.75" x14ac:dyDescent="0.2">
      <c r="A492" s="26"/>
    </row>
    <row r="493" spans="1:1" ht="12.75" x14ac:dyDescent="0.2">
      <c r="A493" s="26"/>
    </row>
    <row r="494" spans="1:1" ht="12.75" x14ac:dyDescent="0.2">
      <c r="A494" s="26"/>
    </row>
    <row r="495" spans="1:1" ht="12.75" x14ac:dyDescent="0.2">
      <c r="A495" s="26"/>
    </row>
    <row r="496" spans="1:1" ht="12.75" x14ac:dyDescent="0.2">
      <c r="A496" s="26"/>
    </row>
    <row r="497" spans="1:1" ht="12.75" x14ac:dyDescent="0.2">
      <c r="A497" s="26"/>
    </row>
    <row r="498" spans="1:1" ht="12.75" x14ac:dyDescent="0.2">
      <c r="A498" s="26"/>
    </row>
    <row r="499" spans="1:1" ht="12.75" x14ac:dyDescent="0.2">
      <c r="A499" s="26"/>
    </row>
    <row r="500" spans="1:1" ht="12.75" x14ac:dyDescent="0.2">
      <c r="A500" s="26"/>
    </row>
    <row r="501" spans="1:1" ht="12.75" x14ac:dyDescent="0.2">
      <c r="A501" s="26"/>
    </row>
    <row r="502" spans="1:1" ht="12.75" x14ac:dyDescent="0.2">
      <c r="A502" s="26"/>
    </row>
    <row r="503" spans="1:1" ht="12.75" x14ac:dyDescent="0.2">
      <c r="A503" s="26"/>
    </row>
    <row r="504" spans="1:1" ht="12.75" x14ac:dyDescent="0.2">
      <c r="A504" s="26"/>
    </row>
    <row r="505" spans="1:1" ht="12.75" x14ac:dyDescent="0.2">
      <c r="A505" s="26"/>
    </row>
    <row r="506" spans="1:1" ht="12.75" x14ac:dyDescent="0.2">
      <c r="A506" s="26"/>
    </row>
    <row r="507" spans="1:1" ht="12.75" x14ac:dyDescent="0.2">
      <c r="A507" s="26"/>
    </row>
    <row r="508" spans="1:1" ht="12.75" x14ac:dyDescent="0.2">
      <c r="A508" s="26"/>
    </row>
    <row r="509" spans="1:1" ht="12.75" x14ac:dyDescent="0.2">
      <c r="A509" s="26"/>
    </row>
    <row r="510" spans="1:1" ht="12.75" x14ac:dyDescent="0.2">
      <c r="A510" s="26"/>
    </row>
    <row r="511" spans="1:1" ht="12.75" x14ac:dyDescent="0.2">
      <c r="A511" s="26"/>
    </row>
    <row r="512" spans="1:1" ht="12.75" x14ac:dyDescent="0.2">
      <c r="A512" s="26"/>
    </row>
    <row r="513" spans="1:1" ht="12.75" x14ac:dyDescent="0.2">
      <c r="A513" s="26"/>
    </row>
    <row r="514" spans="1:1" ht="12.75" x14ac:dyDescent="0.2">
      <c r="A514" s="26"/>
    </row>
    <row r="515" spans="1:1" ht="12.75" x14ac:dyDescent="0.2">
      <c r="A515" s="26"/>
    </row>
    <row r="516" spans="1:1" ht="12.75" x14ac:dyDescent="0.2">
      <c r="A516" s="26"/>
    </row>
    <row r="517" spans="1:1" ht="12.75" x14ac:dyDescent="0.2">
      <c r="A517" s="26"/>
    </row>
    <row r="518" spans="1:1" ht="12.75" x14ac:dyDescent="0.2">
      <c r="A518" s="26"/>
    </row>
    <row r="519" spans="1:1" ht="12.75" x14ac:dyDescent="0.2">
      <c r="A519" s="26"/>
    </row>
    <row r="520" spans="1:1" ht="12.75" x14ac:dyDescent="0.2">
      <c r="A520" s="26"/>
    </row>
    <row r="521" spans="1:1" ht="12.75" x14ac:dyDescent="0.2">
      <c r="A521" s="26"/>
    </row>
    <row r="522" spans="1:1" ht="12.75" x14ac:dyDescent="0.2">
      <c r="A522" s="26"/>
    </row>
    <row r="523" spans="1:1" ht="12.75" x14ac:dyDescent="0.2">
      <c r="A523" s="26"/>
    </row>
    <row r="524" spans="1:1" ht="12.75" x14ac:dyDescent="0.2">
      <c r="A524" s="26"/>
    </row>
    <row r="525" spans="1:1" ht="12.75" x14ac:dyDescent="0.2">
      <c r="A525" s="26"/>
    </row>
    <row r="526" spans="1:1" ht="12.75" x14ac:dyDescent="0.2">
      <c r="A526" s="26"/>
    </row>
    <row r="527" spans="1:1" ht="12.75" x14ac:dyDescent="0.2">
      <c r="A527" s="26"/>
    </row>
    <row r="528" spans="1:1" ht="12.75" x14ac:dyDescent="0.2">
      <c r="A528" s="26"/>
    </row>
    <row r="529" spans="1:1" ht="12.75" x14ac:dyDescent="0.2">
      <c r="A529" s="26"/>
    </row>
    <row r="530" spans="1:1" ht="12.75" x14ac:dyDescent="0.2">
      <c r="A530" s="26"/>
    </row>
    <row r="531" spans="1:1" ht="12.75" x14ac:dyDescent="0.2">
      <c r="A531" s="26"/>
    </row>
    <row r="532" spans="1:1" ht="12.75" x14ac:dyDescent="0.2">
      <c r="A532" s="26"/>
    </row>
    <row r="533" spans="1:1" ht="12.75" x14ac:dyDescent="0.2">
      <c r="A533" s="26"/>
    </row>
    <row r="534" spans="1:1" ht="12.75" x14ac:dyDescent="0.2">
      <c r="A534" s="26"/>
    </row>
    <row r="535" spans="1:1" ht="12.75" x14ac:dyDescent="0.2">
      <c r="A535" s="26"/>
    </row>
    <row r="536" spans="1:1" ht="12.75" x14ac:dyDescent="0.2">
      <c r="A536" s="26"/>
    </row>
    <row r="537" spans="1:1" ht="12.75" x14ac:dyDescent="0.2">
      <c r="A537" s="26"/>
    </row>
    <row r="538" spans="1:1" ht="12.75" x14ac:dyDescent="0.2">
      <c r="A538" s="26"/>
    </row>
    <row r="539" spans="1:1" ht="12.75" x14ac:dyDescent="0.2">
      <c r="A539" s="26"/>
    </row>
    <row r="540" spans="1:1" ht="12.75" x14ac:dyDescent="0.2">
      <c r="A540" s="26"/>
    </row>
    <row r="541" spans="1:1" ht="12.75" x14ac:dyDescent="0.2">
      <c r="A541" s="26"/>
    </row>
    <row r="542" spans="1:1" ht="12.75" x14ac:dyDescent="0.2">
      <c r="A542" s="26"/>
    </row>
    <row r="543" spans="1:1" ht="12.75" x14ac:dyDescent="0.2">
      <c r="A543" s="26"/>
    </row>
    <row r="544" spans="1:1" ht="12.75" x14ac:dyDescent="0.2">
      <c r="A544" s="26"/>
    </row>
    <row r="545" spans="1:1" ht="12.75" x14ac:dyDescent="0.2">
      <c r="A545" s="26"/>
    </row>
    <row r="546" spans="1:1" ht="12.75" x14ac:dyDescent="0.2">
      <c r="A546" s="26"/>
    </row>
    <row r="547" spans="1:1" ht="12.75" x14ac:dyDescent="0.2">
      <c r="A547" s="26"/>
    </row>
    <row r="548" spans="1:1" ht="12.75" x14ac:dyDescent="0.2">
      <c r="A548" s="26"/>
    </row>
    <row r="549" spans="1:1" ht="12.75" x14ac:dyDescent="0.2">
      <c r="A549" s="26"/>
    </row>
    <row r="550" spans="1:1" ht="12.75" x14ac:dyDescent="0.2">
      <c r="A550" s="26"/>
    </row>
    <row r="551" spans="1:1" ht="12.75" x14ac:dyDescent="0.2">
      <c r="A551" s="26"/>
    </row>
    <row r="552" spans="1:1" ht="12.75" x14ac:dyDescent="0.2">
      <c r="A552" s="26"/>
    </row>
    <row r="553" spans="1:1" ht="12.75" x14ac:dyDescent="0.2">
      <c r="A553" s="26"/>
    </row>
    <row r="554" spans="1:1" ht="12.75" x14ac:dyDescent="0.2">
      <c r="A554" s="26"/>
    </row>
    <row r="555" spans="1:1" ht="12.75" x14ac:dyDescent="0.2">
      <c r="A555" s="26"/>
    </row>
    <row r="556" spans="1:1" ht="12.75" x14ac:dyDescent="0.2">
      <c r="A556" s="26"/>
    </row>
    <row r="557" spans="1:1" ht="12.75" x14ac:dyDescent="0.2">
      <c r="A557" s="26"/>
    </row>
    <row r="558" spans="1:1" ht="12.75" x14ac:dyDescent="0.2">
      <c r="A558" s="26"/>
    </row>
    <row r="559" spans="1:1" ht="12.75" x14ac:dyDescent="0.2">
      <c r="A559" s="26"/>
    </row>
    <row r="560" spans="1:1" ht="12.75" x14ac:dyDescent="0.2">
      <c r="A560" s="26"/>
    </row>
    <row r="561" spans="1:1" ht="12.75" x14ac:dyDescent="0.2">
      <c r="A561" s="26"/>
    </row>
    <row r="562" spans="1:1" ht="12.75" x14ac:dyDescent="0.2">
      <c r="A562" s="26"/>
    </row>
    <row r="563" spans="1:1" ht="12.75" x14ac:dyDescent="0.2">
      <c r="A563" s="26"/>
    </row>
    <row r="564" spans="1:1" ht="12.75" x14ac:dyDescent="0.2">
      <c r="A564" s="26"/>
    </row>
    <row r="565" spans="1:1" ht="12.75" x14ac:dyDescent="0.2">
      <c r="A565" s="26"/>
    </row>
    <row r="566" spans="1:1" ht="12.75" x14ac:dyDescent="0.2">
      <c r="A566" s="26"/>
    </row>
    <row r="567" spans="1:1" ht="12.75" x14ac:dyDescent="0.2">
      <c r="A567" s="26"/>
    </row>
    <row r="568" spans="1:1" ht="12.75" x14ac:dyDescent="0.2">
      <c r="A568" s="26"/>
    </row>
    <row r="569" spans="1:1" ht="12.75" x14ac:dyDescent="0.2">
      <c r="A569" s="26"/>
    </row>
    <row r="570" spans="1:1" ht="12.75" x14ac:dyDescent="0.2">
      <c r="A570" s="26"/>
    </row>
    <row r="571" spans="1:1" ht="12.75" x14ac:dyDescent="0.2">
      <c r="A571" s="26"/>
    </row>
    <row r="572" spans="1:1" ht="12.75" x14ac:dyDescent="0.2">
      <c r="A572" s="26"/>
    </row>
    <row r="573" spans="1:1" ht="12.75" x14ac:dyDescent="0.2">
      <c r="A573" s="26"/>
    </row>
    <row r="574" spans="1:1" ht="12.75" x14ac:dyDescent="0.2">
      <c r="A574" s="26"/>
    </row>
    <row r="575" spans="1:1" ht="12.75" x14ac:dyDescent="0.2">
      <c r="A575" s="26"/>
    </row>
    <row r="576" spans="1:1" ht="12.75" x14ac:dyDescent="0.2">
      <c r="A576" s="26"/>
    </row>
    <row r="577" spans="1:1" ht="12.75" x14ac:dyDescent="0.2">
      <c r="A577" s="26"/>
    </row>
    <row r="578" spans="1:1" ht="12.75" x14ac:dyDescent="0.2">
      <c r="A578" s="26"/>
    </row>
    <row r="579" spans="1:1" ht="12.75" x14ac:dyDescent="0.2">
      <c r="A579" s="26"/>
    </row>
    <row r="580" spans="1:1" ht="12.75" x14ac:dyDescent="0.2">
      <c r="A580" s="26"/>
    </row>
    <row r="581" spans="1:1" ht="12.75" x14ac:dyDescent="0.2">
      <c r="A581" s="26"/>
    </row>
    <row r="582" spans="1:1" ht="12.75" x14ac:dyDescent="0.2">
      <c r="A582" s="26"/>
    </row>
    <row r="583" spans="1:1" ht="12.75" x14ac:dyDescent="0.2">
      <c r="A583" s="26"/>
    </row>
    <row r="584" spans="1:1" ht="12.75" x14ac:dyDescent="0.2">
      <c r="A584" s="26"/>
    </row>
    <row r="585" spans="1:1" ht="12.75" x14ac:dyDescent="0.2">
      <c r="A585" s="26"/>
    </row>
    <row r="586" spans="1:1" ht="12.75" x14ac:dyDescent="0.2">
      <c r="A586" s="26"/>
    </row>
    <row r="587" spans="1:1" ht="12.75" x14ac:dyDescent="0.2">
      <c r="A587" s="26"/>
    </row>
    <row r="588" spans="1:1" ht="12.75" x14ac:dyDescent="0.2">
      <c r="A588" s="26"/>
    </row>
    <row r="589" spans="1:1" ht="12.75" x14ac:dyDescent="0.2">
      <c r="A589" s="26"/>
    </row>
    <row r="590" spans="1:1" ht="12.75" x14ac:dyDescent="0.2">
      <c r="A590" s="26"/>
    </row>
    <row r="591" spans="1:1" ht="12.75" x14ac:dyDescent="0.2">
      <c r="A591" s="26"/>
    </row>
    <row r="592" spans="1:1" ht="12.75" x14ac:dyDescent="0.2">
      <c r="A592" s="26"/>
    </row>
    <row r="593" spans="1:1" ht="12.75" x14ac:dyDescent="0.2">
      <c r="A593" s="26"/>
    </row>
    <row r="594" spans="1:1" ht="12.75" x14ac:dyDescent="0.2">
      <c r="A594" s="26"/>
    </row>
    <row r="595" spans="1:1" ht="12.75" x14ac:dyDescent="0.2">
      <c r="A595" s="26"/>
    </row>
    <row r="596" spans="1:1" ht="12.75" x14ac:dyDescent="0.2">
      <c r="A596" s="26"/>
    </row>
    <row r="597" spans="1:1" ht="12.75" x14ac:dyDescent="0.2">
      <c r="A597" s="26"/>
    </row>
    <row r="598" spans="1:1" ht="12.75" x14ac:dyDescent="0.2">
      <c r="A598" s="26"/>
    </row>
    <row r="599" spans="1:1" ht="12.75" x14ac:dyDescent="0.2">
      <c r="A599" s="26"/>
    </row>
    <row r="600" spans="1:1" ht="12.75" x14ac:dyDescent="0.2">
      <c r="A600" s="26"/>
    </row>
    <row r="601" spans="1:1" ht="12.75" x14ac:dyDescent="0.2">
      <c r="A601" s="26"/>
    </row>
    <row r="602" spans="1:1" ht="12.75" x14ac:dyDescent="0.2">
      <c r="A602" s="26"/>
    </row>
    <row r="603" spans="1:1" ht="12.75" x14ac:dyDescent="0.2">
      <c r="A603" s="26"/>
    </row>
    <row r="604" spans="1:1" ht="12.75" x14ac:dyDescent="0.2">
      <c r="A604" s="26"/>
    </row>
    <row r="605" spans="1:1" ht="12.75" x14ac:dyDescent="0.2">
      <c r="A605" s="26"/>
    </row>
    <row r="606" spans="1:1" ht="12.75" x14ac:dyDescent="0.2">
      <c r="A606" s="26"/>
    </row>
    <row r="607" spans="1:1" ht="12.75" x14ac:dyDescent="0.2">
      <c r="A607" s="26"/>
    </row>
    <row r="608" spans="1:1" ht="12.75" x14ac:dyDescent="0.2">
      <c r="A608" s="26"/>
    </row>
    <row r="609" spans="1:1" ht="12.75" x14ac:dyDescent="0.2">
      <c r="A609" s="26"/>
    </row>
    <row r="610" spans="1:1" ht="12.75" x14ac:dyDescent="0.2">
      <c r="A610" s="26"/>
    </row>
    <row r="611" spans="1:1" ht="12.75" x14ac:dyDescent="0.2">
      <c r="A611" s="26"/>
    </row>
    <row r="612" spans="1:1" ht="12.75" x14ac:dyDescent="0.2">
      <c r="A612" s="26"/>
    </row>
    <row r="613" spans="1:1" ht="12.75" x14ac:dyDescent="0.2">
      <c r="A613" s="26"/>
    </row>
    <row r="614" spans="1:1" ht="12.75" x14ac:dyDescent="0.2">
      <c r="A614" s="26"/>
    </row>
    <row r="615" spans="1:1" ht="12.75" x14ac:dyDescent="0.2">
      <c r="A615" s="26"/>
    </row>
    <row r="616" spans="1:1" ht="12.75" x14ac:dyDescent="0.2">
      <c r="A616" s="26"/>
    </row>
    <row r="617" spans="1:1" ht="12.75" x14ac:dyDescent="0.2">
      <c r="A617" s="26"/>
    </row>
    <row r="618" spans="1:1" ht="12.75" x14ac:dyDescent="0.2">
      <c r="A618" s="26"/>
    </row>
    <row r="619" spans="1:1" ht="12.75" x14ac:dyDescent="0.2">
      <c r="A619" s="26"/>
    </row>
    <row r="620" spans="1:1" ht="12.75" x14ac:dyDescent="0.2">
      <c r="A620" s="26"/>
    </row>
    <row r="621" spans="1:1" ht="12.75" x14ac:dyDescent="0.2">
      <c r="A621" s="26"/>
    </row>
    <row r="622" spans="1:1" ht="12.75" x14ac:dyDescent="0.2">
      <c r="A622" s="26"/>
    </row>
    <row r="623" spans="1:1" ht="12.75" x14ac:dyDescent="0.2">
      <c r="A623" s="26"/>
    </row>
    <row r="624" spans="1:1" ht="12.75" x14ac:dyDescent="0.2">
      <c r="A624" s="26"/>
    </row>
    <row r="625" spans="1:1" ht="12.75" x14ac:dyDescent="0.2">
      <c r="A625" s="26"/>
    </row>
    <row r="626" spans="1:1" ht="12.75" x14ac:dyDescent="0.2">
      <c r="A626" s="26"/>
    </row>
    <row r="627" spans="1:1" ht="12.75" x14ac:dyDescent="0.2">
      <c r="A627" s="26"/>
    </row>
    <row r="628" spans="1:1" ht="12.75" x14ac:dyDescent="0.2">
      <c r="A628" s="26"/>
    </row>
    <row r="629" spans="1:1" ht="12.75" x14ac:dyDescent="0.2">
      <c r="A629" s="26"/>
    </row>
    <row r="630" spans="1:1" ht="12.75" x14ac:dyDescent="0.2">
      <c r="A630" s="26"/>
    </row>
    <row r="631" spans="1:1" ht="12.75" x14ac:dyDescent="0.2">
      <c r="A631" s="26"/>
    </row>
    <row r="632" spans="1:1" ht="12.75" x14ac:dyDescent="0.2">
      <c r="A632" s="26"/>
    </row>
    <row r="633" spans="1:1" ht="12.75" x14ac:dyDescent="0.2">
      <c r="A633" s="26"/>
    </row>
    <row r="634" spans="1:1" ht="12.75" x14ac:dyDescent="0.2">
      <c r="A634" s="26"/>
    </row>
    <row r="635" spans="1:1" ht="12.75" x14ac:dyDescent="0.2">
      <c r="A635" s="26"/>
    </row>
    <row r="636" spans="1:1" ht="12.75" x14ac:dyDescent="0.2">
      <c r="A636" s="26"/>
    </row>
    <row r="637" spans="1:1" ht="12.75" x14ac:dyDescent="0.2">
      <c r="A637" s="26"/>
    </row>
    <row r="638" spans="1:1" ht="12.75" x14ac:dyDescent="0.2">
      <c r="A638" s="26"/>
    </row>
    <row r="639" spans="1:1" ht="12.75" x14ac:dyDescent="0.2">
      <c r="A639" s="26"/>
    </row>
    <row r="640" spans="1:1" ht="12.75" x14ac:dyDescent="0.2">
      <c r="A640" s="26"/>
    </row>
    <row r="641" spans="1:1" ht="12.75" x14ac:dyDescent="0.2">
      <c r="A641" s="26"/>
    </row>
    <row r="642" spans="1:1" ht="12.75" x14ac:dyDescent="0.2">
      <c r="A642" s="26"/>
    </row>
    <row r="643" spans="1:1" ht="12.75" x14ac:dyDescent="0.2">
      <c r="A643" s="26"/>
    </row>
    <row r="644" spans="1:1" ht="12.75" x14ac:dyDescent="0.2">
      <c r="A644" s="26"/>
    </row>
    <row r="645" spans="1:1" ht="12.75" x14ac:dyDescent="0.2">
      <c r="A645" s="26"/>
    </row>
    <row r="646" spans="1:1" ht="12.75" x14ac:dyDescent="0.2">
      <c r="A646" s="26"/>
    </row>
    <row r="647" spans="1:1" ht="12.75" x14ac:dyDescent="0.2">
      <c r="A647" s="26"/>
    </row>
    <row r="648" spans="1:1" ht="12.75" x14ac:dyDescent="0.2">
      <c r="A648" s="26"/>
    </row>
    <row r="649" spans="1:1" ht="12.75" x14ac:dyDescent="0.2">
      <c r="A649" s="26"/>
    </row>
    <row r="650" spans="1:1" ht="12.75" x14ac:dyDescent="0.2">
      <c r="A650" s="26"/>
    </row>
    <row r="651" spans="1:1" ht="12.75" x14ac:dyDescent="0.2">
      <c r="A651" s="26"/>
    </row>
    <row r="652" spans="1:1" ht="12.75" x14ac:dyDescent="0.2">
      <c r="A652" s="26"/>
    </row>
    <row r="653" spans="1:1" ht="12.75" x14ac:dyDescent="0.2">
      <c r="A653" s="26"/>
    </row>
    <row r="654" spans="1:1" ht="12.75" x14ac:dyDescent="0.2">
      <c r="A654" s="26"/>
    </row>
    <row r="655" spans="1:1" ht="12.75" x14ac:dyDescent="0.2">
      <c r="A655" s="26"/>
    </row>
    <row r="656" spans="1:1" ht="12.75" x14ac:dyDescent="0.2">
      <c r="A656" s="26"/>
    </row>
    <row r="657" spans="1:1" ht="12.75" x14ac:dyDescent="0.2">
      <c r="A657" s="26"/>
    </row>
    <row r="658" spans="1:1" ht="12.75" x14ac:dyDescent="0.2">
      <c r="A658" s="26"/>
    </row>
    <row r="659" spans="1:1" ht="12.75" x14ac:dyDescent="0.2">
      <c r="A659" s="26"/>
    </row>
    <row r="660" spans="1:1" ht="12.75" x14ac:dyDescent="0.2">
      <c r="A660" s="26"/>
    </row>
    <row r="661" spans="1:1" ht="12.75" x14ac:dyDescent="0.2">
      <c r="A661" s="26"/>
    </row>
    <row r="662" spans="1:1" ht="12.75" x14ac:dyDescent="0.2">
      <c r="A662" s="26"/>
    </row>
    <row r="663" spans="1:1" ht="12.75" x14ac:dyDescent="0.2">
      <c r="A663" s="26"/>
    </row>
    <row r="664" spans="1:1" ht="12.75" x14ac:dyDescent="0.2">
      <c r="A664" s="26"/>
    </row>
    <row r="665" spans="1:1" ht="12.75" x14ac:dyDescent="0.2">
      <c r="A665" s="26"/>
    </row>
    <row r="666" spans="1:1" ht="12.75" x14ac:dyDescent="0.2">
      <c r="A666" s="26"/>
    </row>
    <row r="667" spans="1:1" ht="12.75" x14ac:dyDescent="0.2">
      <c r="A667" s="26"/>
    </row>
    <row r="668" spans="1:1" ht="12.75" x14ac:dyDescent="0.2">
      <c r="A668" s="26"/>
    </row>
    <row r="669" spans="1:1" ht="12.75" x14ac:dyDescent="0.2">
      <c r="A669" s="26"/>
    </row>
    <row r="670" spans="1:1" ht="12.75" x14ac:dyDescent="0.2">
      <c r="A670" s="26"/>
    </row>
    <row r="671" spans="1:1" ht="12.75" x14ac:dyDescent="0.2">
      <c r="A671" s="26"/>
    </row>
    <row r="672" spans="1:1" ht="12.75" x14ac:dyDescent="0.2">
      <c r="A672" s="26"/>
    </row>
    <row r="673" spans="1:1" ht="12.75" x14ac:dyDescent="0.2">
      <c r="A673" s="26"/>
    </row>
    <row r="674" spans="1:1" ht="12.75" x14ac:dyDescent="0.2">
      <c r="A674" s="26"/>
    </row>
    <row r="675" spans="1:1" ht="12.75" x14ac:dyDescent="0.2">
      <c r="A675" s="26"/>
    </row>
    <row r="676" spans="1:1" ht="12.75" x14ac:dyDescent="0.2">
      <c r="A676" s="26"/>
    </row>
    <row r="677" spans="1:1" ht="12.75" x14ac:dyDescent="0.2">
      <c r="A677" s="26"/>
    </row>
    <row r="678" spans="1:1" ht="12.75" x14ac:dyDescent="0.2">
      <c r="A678" s="26"/>
    </row>
    <row r="679" spans="1:1" ht="12.75" x14ac:dyDescent="0.2">
      <c r="A679" s="26"/>
    </row>
    <row r="680" spans="1:1" ht="12.75" x14ac:dyDescent="0.2">
      <c r="A680" s="26"/>
    </row>
    <row r="681" spans="1:1" ht="12.75" x14ac:dyDescent="0.2">
      <c r="A681" s="26"/>
    </row>
    <row r="682" spans="1:1" ht="12.75" x14ac:dyDescent="0.2">
      <c r="A682" s="26"/>
    </row>
    <row r="683" spans="1:1" ht="12.75" x14ac:dyDescent="0.2">
      <c r="A683" s="26"/>
    </row>
    <row r="684" spans="1:1" ht="12.75" x14ac:dyDescent="0.2">
      <c r="A684" s="26"/>
    </row>
    <row r="685" spans="1:1" ht="12.75" x14ac:dyDescent="0.2">
      <c r="A685" s="26"/>
    </row>
    <row r="686" spans="1:1" ht="12.75" x14ac:dyDescent="0.2">
      <c r="A686" s="26"/>
    </row>
    <row r="687" spans="1:1" ht="12.75" x14ac:dyDescent="0.2">
      <c r="A687" s="26"/>
    </row>
    <row r="688" spans="1:1" ht="12.75" x14ac:dyDescent="0.2">
      <c r="A688" s="26"/>
    </row>
    <row r="689" spans="1:1" ht="12.75" x14ac:dyDescent="0.2">
      <c r="A689" s="26"/>
    </row>
    <row r="690" spans="1:1" ht="12.75" x14ac:dyDescent="0.2">
      <c r="A690" s="26"/>
    </row>
    <row r="691" spans="1:1" ht="12.75" x14ac:dyDescent="0.2">
      <c r="A691" s="26"/>
    </row>
    <row r="692" spans="1:1" ht="12.75" x14ac:dyDescent="0.2">
      <c r="A692" s="26"/>
    </row>
    <row r="693" spans="1:1" ht="12.75" x14ac:dyDescent="0.2">
      <c r="A693" s="26"/>
    </row>
    <row r="694" spans="1:1" ht="12.75" x14ac:dyDescent="0.2">
      <c r="A694" s="26"/>
    </row>
    <row r="695" spans="1:1" ht="12.75" x14ac:dyDescent="0.2">
      <c r="A695" s="26"/>
    </row>
    <row r="696" spans="1:1" ht="12.75" x14ac:dyDescent="0.2">
      <c r="A696" s="26"/>
    </row>
    <row r="697" spans="1:1" ht="12.75" x14ac:dyDescent="0.2">
      <c r="A697" s="26"/>
    </row>
    <row r="698" spans="1:1" ht="12.75" x14ac:dyDescent="0.2">
      <c r="A698" s="26"/>
    </row>
    <row r="699" spans="1:1" ht="12.75" x14ac:dyDescent="0.2">
      <c r="A699" s="26"/>
    </row>
    <row r="700" spans="1:1" ht="12.75" x14ac:dyDescent="0.2">
      <c r="A700" s="26"/>
    </row>
    <row r="701" spans="1:1" ht="12.75" x14ac:dyDescent="0.2">
      <c r="A701" s="26"/>
    </row>
    <row r="702" spans="1:1" ht="12.75" x14ac:dyDescent="0.2">
      <c r="A702" s="26"/>
    </row>
    <row r="703" spans="1:1" ht="12.75" x14ac:dyDescent="0.2">
      <c r="A703" s="26"/>
    </row>
    <row r="704" spans="1:1" ht="12.75" x14ac:dyDescent="0.2">
      <c r="A704" s="26"/>
    </row>
    <row r="705" spans="1:1" ht="12.75" x14ac:dyDescent="0.2">
      <c r="A705" s="26"/>
    </row>
    <row r="706" spans="1:1" ht="12.75" x14ac:dyDescent="0.2">
      <c r="A706" s="26"/>
    </row>
    <row r="707" spans="1:1" ht="12.75" x14ac:dyDescent="0.2">
      <c r="A707" s="26"/>
    </row>
    <row r="708" spans="1:1" ht="12.75" x14ac:dyDescent="0.2">
      <c r="A708" s="26"/>
    </row>
    <row r="709" spans="1:1" ht="12.75" x14ac:dyDescent="0.2">
      <c r="A709" s="26"/>
    </row>
    <row r="710" spans="1:1" ht="12.75" x14ac:dyDescent="0.2">
      <c r="A710" s="26"/>
    </row>
    <row r="711" spans="1:1" ht="12.75" x14ac:dyDescent="0.2">
      <c r="A711" s="26"/>
    </row>
    <row r="712" spans="1:1" ht="12.75" x14ac:dyDescent="0.2">
      <c r="A712" s="26"/>
    </row>
    <row r="713" spans="1:1" ht="12.75" x14ac:dyDescent="0.2">
      <c r="A713" s="26"/>
    </row>
    <row r="714" spans="1:1" ht="12.75" x14ac:dyDescent="0.2">
      <c r="A714" s="26"/>
    </row>
    <row r="715" spans="1:1" ht="12.75" x14ac:dyDescent="0.2">
      <c r="A715" s="26"/>
    </row>
    <row r="716" spans="1:1" ht="12.75" x14ac:dyDescent="0.2">
      <c r="A716" s="26"/>
    </row>
    <row r="717" spans="1:1" ht="12.75" x14ac:dyDescent="0.2">
      <c r="A717" s="26"/>
    </row>
    <row r="718" spans="1:1" ht="12.75" x14ac:dyDescent="0.2">
      <c r="A718" s="26"/>
    </row>
    <row r="719" spans="1:1" ht="12.75" x14ac:dyDescent="0.2">
      <c r="A719" s="26"/>
    </row>
    <row r="720" spans="1:1" ht="12.75" x14ac:dyDescent="0.2">
      <c r="A720" s="26"/>
    </row>
    <row r="721" spans="1:1" ht="12.75" x14ac:dyDescent="0.2">
      <c r="A721" s="26"/>
    </row>
    <row r="722" spans="1:1" ht="12.75" x14ac:dyDescent="0.2">
      <c r="A722" s="26"/>
    </row>
    <row r="723" spans="1:1" ht="12.75" x14ac:dyDescent="0.2">
      <c r="A723" s="26"/>
    </row>
    <row r="724" spans="1:1" ht="12.75" x14ac:dyDescent="0.2">
      <c r="A724" s="26"/>
    </row>
    <row r="725" spans="1:1" ht="12.75" x14ac:dyDescent="0.2">
      <c r="A725" s="26"/>
    </row>
    <row r="726" spans="1:1" ht="12.75" x14ac:dyDescent="0.2">
      <c r="A726" s="26"/>
    </row>
    <row r="727" spans="1:1" ht="12.75" x14ac:dyDescent="0.2">
      <c r="A727" s="26"/>
    </row>
    <row r="728" spans="1:1" ht="12.75" x14ac:dyDescent="0.2">
      <c r="A728" s="26"/>
    </row>
    <row r="729" spans="1:1" ht="12.75" x14ac:dyDescent="0.2">
      <c r="A729" s="26"/>
    </row>
    <row r="730" spans="1:1" ht="12.75" x14ac:dyDescent="0.2">
      <c r="A730" s="26"/>
    </row>
    <row r="731" spans="1:1" ht="12.75" x14ac:dyDescent="0.2">
      <c r="A731" s="26"/>
    </row>
    <row r="732" spans="1:1" ht="12.75" x14ac:dyDescent="0.2">
      <c r="A732" s="26"/>
    </row>
    <row r="733" spans="1:1" ht="12.75" x14ac:dyDescent="0.2">
      <c r="A733" s="26"/>
    </row>
    <row r="734" spans="1:1" ht="12.75" x14ac:dyDescent="0.2">
      <c r="A734" s="26"/>
    </row>
    <row r="735" spans="1:1" ht="12.75" x14ac:dyDescent="0.2">
      <c r="A735" s="26"/>
    </row>
    <row r="736" spans="1:1" ht="12.75" x14ac:dyDescent="0.2">
      <c r="A736" s="26"/>
    </row>
    <row r="737" spans="1:1" ht="12.75" x14ac:dyDescent="0.2">
      <c r="A737" s="26"/>
    </row>
    <row r="738" spans="1:1" ht="12.75" x14ac:dyDescent="0.2">
      <c r="A738" s="26"/>
    </row>
    <row r="739" spans="1:1" ht="12.75" x14ac:dyDescent="0.2">
      <c r="A739" s="26"/>
    </row>
    <row r="740" spans="1:1" ht="12.75" x14ac:dyDescent="0.2">
      <c r="A740" s="26"/>
    </row>
    <row r="741" spans="1:1" ht="12.75" x14ac:dyDescent="0.2">
      <c r="A741" s="26"/>
    </row>
    <row r="742" spans="1:1" ht="12.75" x14ac:dyDescent="0.2">
      <c r="A742" s="26"/>
    </row>
    <row r="743" spans="1:1" ht="12.75" x14ac:dyDescent="0.2">
      <c r="A743" s="26"/>
    </row>
    <row r="744" spans="1:1" ht="12.75" x14ac:dyDescent="0.2">
      <c r="A744" s="26"/>
    </row>
    <row r="745" spans="1:1" ht="12.75" x14ac:dyDescent="0.2">
      <c r="A745" s="26"/>
    </row>
    <row r="746" spans="1:1" ht="12.75" x14ac:dyDescent="0.2">
      <c r="A746" s="26"/>
    </row>
    <row r="747" spans="1:1" ht="12.75" x14ac:dyDescent="0.2">
      <c r="A747" s="26"/>
    </row>
    <row r="748" spans="1:1" ht="12.75" x14ac:dyDescent="0.2">
      <c r="A748" s="26"/>
    </row>
    <row r="749" spans="1:1" ht="12.75" x14ac:dyDescent="0.2">
      <c r="A749" s="26"/>
    </row>
    <row r="750" spans="1:1" ht="12.75" x14ac:dyDescent="0.2">
      <c r="A750" s="26"/>
    </row>
    <row r="751" spans="1:1" ht="12.75" x14ac:dyDescent="0.2">
      <c r="A751" s="26"/>
    </row>
    <row r="752" spans="1:1" ht="12.75" x14ac:dyDescent="0.2">
      <c r="A752" s="26"/>
    </row>
    <row r="753" spans="1:1" ht="12.75" x14ac:dyDescent="0.2">
      <c r="A753" s="26"/>
    </row>
    <row r="754" spans="1:1" ht="12.75" x14ac:dyDescent="0.2">
      <c r="A754" s="26"/>
    </row>
    <row r="755" spans="1:1" ht="12.75" x14ac:dyDescent="0.2">
      <c r="A755" s="26"/>
    </row>
    <row r="756" spans="1:1" ht="12.75" x14ac:dyDescent="0.2">
      <c r="A756" s="26"/>
    </row>
    <row r="757" spans="1:1" ht="12.75" x14ac:dyDescent="0.2">
      <c r="A757" s="26"/>
    </row>
    <row r="758" spans="1:1" ht="12.75" x14ac:dyDescent="0.2">
      <c r="A758" s="26"/>
    </row>
    <row r="759" spans="1:1" ht="12.75" x14ac:dyDescent="0.2">
      <c r="A759" s="26"/>
    </row>
    <row r="760" spans="1:1" ht="12.75" x14ac:dyDescent="0.2">
      <c r="A760" s="26"/>
    </row>
    <row r="761" spans="1:1" ht="12.75" x14ac:dyDescent="0.2">
      <c r="A761" s="26"/>
    </row>
    <row r="762" spans="1:1" ht="12.75" x14ac:dyDescent="0.2">
      <c r="A762" s="26"/>
    </row>
    <row r="763" spans="1:1" ht="12.75" x14ac:dyDescent="0.2">
      <c r="A763" s="26"/>
    </row>
    <row r="764" spans="1:1" ht="12.75" x14ac:dyDescent="0.2">
      <c r="A764" s="26"/>
    </row>
    <row r="765" spans="1:1" ht="12.75" x14ac:dyDescent="0.2">
      <c r="A765" s="26"/>
    </row>
    <row r="766" spans="1:1" ht="12.75" x14ac:dyDescent="0.2">
      <c r="A766" s="26"/>
    </row>
    <row r="767" spans="1:1" ht="12.75" x14ac:dyDescent="0.2">
      <c r="A767" s="26"/>
    </row>
    <row r="768" spans="1:1" ht="12.75" x14ac:dyDescent="0.2">
      <c r="A768" s="26"/>
    </row>
    <row r="769" spans="1:1" ht="12.75" x14ac:dyDescent="0.2">
      <c r="A769" s="26"/>
    </row>
    <row r="770" spans="1:1" ht="12.75" x14ac:dyDescent="0.2">
      <c r="A770" s="26"/>
    </row>
    <row r="771" spans="1:1" ht="12.75" x14ac:dyDescent="0.2">
      <c r="A771" s="26"/>
    </row>
    <row r="772" spans="1:1" ht="12.75" x14ac:dyDescent="0.2">
      <c r="A772" s="26"/>
    </row>
    <row r="773" spans="1:1" ht="12.75" x14ac:dyDescent="0.2">
      <c r="A773" s="26"/>
    </row>
    <row r="774" spans="1:1" ht="12.75" x14ac:dyDescent="0.2">
      <c r="A774" s="26"/>
    </row>
    <row r="775" spans="1:1" ht="12.75" x14ac:dyDescent="0.2">
      <c r="A775" s="26"/>
    </row>
    <row r="776" spans="1:1" ht="12.75" x14ac:dyDescent="0.2">
      <c r="A776" s="26"/>
    </row>
    <row r="777" spans="1:1" ht="12.75" x14ac:dyDescent="0.2">
      <c r="A777" s="26"/>
    </row>
    <row r="778" spans="1:1" ht="12.75" x14ac:dyDescent="0.2">
      <c r="A778" s="26"/>
    </row>
    <row r="779" spans="1:1" ht="12.75" x14ac:dyDescent="0.2">
      <c r="A779" s="26"/>
    </row>
    <row r="780" spans="1:1" ht="12.75" x14ac:dyDescent="0.2">
      <c r="A780" s="26"/>
    </row>
    <row r="781" spans="1:1" ht="12.75" x14ac:dyDescent="0.2">
      <c r="A781" s="26"/>
    </row>
    <row r="782" spans="1:1" ht="12.75" x14ac:dyDescent="0.2">
      <c r="A782" s="26"/>
    </row>
    <row r="783" spans="1:1" ht="12.75" x14ac:dyDescent="0.2">
      <c r="A783" s="26"/>
    </row>
    <row r="784" spans="1:1" ht="12.75" x14ac:dyDescent="0.2">
      <c r="A784" s="26"/>
    </row>
    <row r="785" spans="1:1" ht="12.75" x14ac:dyDescent="0.2">
      <c r="A785" s="26"/>
    </row>
    <row r="786" spans="1:1" ht="12.75" x14ac:dyDescent="0.2">
      <c r="A786" s="26"/>
    </row>
    <row r="787" spans="1:1" ht="12.75" x14ac:dyDescent="0.2">
      <c r="A787" s="26"/>
    </row>
    <row r="788" spans="1:1" ht="12.75" x14ac:dyDescent="0.2">
      <c r="A788" s="26"/>
    </row>
    <row r="789" spans="1:1" ht="12.75" x14ac:dyDescent="0.2">
      <c r="A789" s="26"/>
    </row>
    <row r="790" spans="1:1" ht="12.75" x14ac:dyDescent="0.2">
      <c r="A790" s="26"/>
    </row>
    <row r="791" spans="1:1" ht="12.75" x14ac:dyDescent="0.2">
      <c r="A791" s="26"/>
    </row>
    <row r="792" spans="1:1" ht="12.75" x14ac:dyDescent="0.2">
      <c r="A792" s="26"/>
    </row>
    <row r="793" spans="1:1" ht="12.75" x14ac:dyDescent="0.2">
      <c r="A793" s="26"/>
    </row>
    <row r="794" spans="1:1" ht="12.75" x14ac:dyDescent="0.2">
      <c r="A794" s="26"/>
    </row>
    <row r="795" spans="1:1" ht="12.75" x14ac:dyDescent="0.2">
      <c r="A795" s="26"/>
    </row>
    <row r="796" spans="1:1" ht="12.75" x14ac:dyDescent="0.2">
      <c r="A796" s="26"/>
    </row>
    <row r="797" spans="1:1" ht="12.75" x14ac:dyDescent="0.2">
      <c r="A797" s="26"/>
    </row>
    <row r="798" spans="1:1" ht="12.75" x14ac:dyDescent="0.2">
      <c r="A798" s="26"/>
    </row>
    <row r="799" spans="1:1" ht="12.75" x14ac:dyDescent="0.2">
      <c r="A799" s="26"/>
    </row>
    <row r="800" spans="1:1" ht="12.75" x14ac:dyDescent="0.2">
      <c r="A800" s="26"/>
    </row>
    <row r="801" spans="1:1" ht="12.75" x14ac:dyDescent="0.2">
      <c r="A801" s="26"/>
    </row>
    <row r="802" spans="1:1" ht="12.75" x14ac:dyDescent="0.2">
      <c r="A802" s="26"/>
    </row>
    <row r="803" spans="1:1" ht="12.75" x14ac:dyDescent="0.2">
      <c r="A803" s="26"/>
    </row>
    <row r="804" spans="1:1" ht="12.75" x14ac:dyDescent="0.2">
      <c r="A804" s="26"/>
    </row>
    <row r="805" spans="1:1" ht="12.75" x14ac:dyDescent="0.2">
      <c r="A805" s="26"/>
    </row>
    <row r="806" spans="1:1" ht="12.75" x14ac:dyDescent="0.2">
      <c r="A806" s="26"/>
    </row>
    <row r="807" spans="1:1" ht="12.75" x14ac:dyDescent="0.2">
      <c r="A807" s="26"/>
    </row>
    <row r="808" spans="1:1" ht="12.75" x14ac:dyDescent="0.2">
      <c r="A808" s="26"/>
    </row>
    <row r="809" spans="1:1" ht="12.75" x14ac:dyDescent="0.2">
      <c r="A809" s="26"/>
    </row>
    <row r="810" spans="1:1" ht="12.75" x14ac:dyDescent="0.2">
      <c r="A810" s="26"/>
    </row>
    <row r="811" spans="1:1" ht="12.75" x14ac:dyDescent="0.2">
      <c r="A811" s="26"/>
    </row>
    <row r="812" spans="1:1" ht="12.75" x14ac:dyDescent="0.2">
      <c r="A812" s="26"/>
    </row>
    <row r="813" spans="1:1" ht="12.75" x14ac:dyDescent="0.2">
      <c r="A813" s="26"/>
    </row>
    <row r="814" spans="1:1" ht="12.75" x14ac:dyDescent="0.2">
      <c r="A814" s="26"/>
    </row>
    <row r="815" spans="1:1" ht="12.75" x14ac:dyDescent="0.2">
      <c r="A815" s="26"/>
    </row>
    <row r="816" spans="1:1" ht="12.75" x14ac:dyDescent="0.2">
      <c r="A816" s="26"/>
    </row>
    <row r="817" spans="1:1" ht="12.75" x14ac:dyDescent="0.2">
      <c r="A817" s="26"/>
    </row>
    <row r="818" spans="1:1" ht="12.75" x14ac:dyDescent="0.2">
      <c r="A818" s="26"/>
    </row>
    <row r="819" spans="1:1" ht="12.75" x14ac:dyDescent="0.2">
      <c r="A819" s="26"/>
    </row>
    <row r="820" spans="1:1" ht="12.75" x14ac:dyDescent="0.2">
      <c r="A820" s="26"/>
    </row>
    <row r="821" spans="1:1" ht="12.75" x14ac:dyDescent="0.2">
      <c r="A821" s="26"/>
    </row>
    <row r="822" spans="1:1" ht="12.75" x14ac:dyDescent="0.2">
      <c r="A822" s="26"/>
    </row>
    <row r="823" spans="1:1" ht="12.75" x14ac:dyDescent="0.2">
      <c r="A823" s="26"/>
    </row>
    <row r="824" spans="1:1" ht="12.75" x14ac:dyDescent="0.2">
      <c r="A824" s="26"/>
    </row>
    <row r="825" spans="1:1" ht="12.75" x14ac:dyDescent="0.2">
      <c r="A825" s="26"/>
    </row>
    <row r="826" spans="1:1" ht="12.75" x14ac:dyDescent="0.2">
      <c r="A826" s="26"/>
    </row>
    <row r="827" spans="1:1" ht="12.75" x14ac:dyDescent="0.2">
      <c r="A827" s="26"/>
    </row>
    <row r="828" spans="1:1" ht="12.75" x14ac:dyDescent="0.2">
      <c r="A828" s="26"/>
    </row>
    <row r="829" spans="1:1" ht="12.75" x14ac:dyDescent="0.2">
      <c r="A829" s="26"/>
    </row>
    <row r="830" spans="1:1" ht="12.75" x14ac:dyDescent="0.2">
      <c r="A830" s="26"/>
    </row>
    <row r="831" spans="1:1" ht="12.75" x14ac:dyDescent="0.2">
      <c r="A831" s="26"/>
    </row>
    <row r="832" spans="1:1" ht="12.75" x14ac:dyDescent="0.2">
      <c r="A832" s="26"/>
    </row>
    <row r="833" spans="1:1" ht="12.75" x14ac:dyDescent="0.2">
      <c r="A833" s="26"/>
    </row>
    <row r="834" spans="1:1" ht="12.75" x14ac:dyDescent="0.2">
      <c r="A834" s="26"/>
    </row>
    <row r="835" spans="1:1" ht="12.75" x14ac:dyDescent="0.2">
      <c r="A835" s="26"/>
    </row>
    <row r="836" spans="1:1" ht="12.75" x14ac:dyDescent="0.2">
      <c r="A836" s="26"/>
    </row>
    <row r="837" spans="1:1" ht="12.75" x14ac:dyDescent="0.2">
      <c r="A837" s="26"/>
    </row>
    <row r="838" spans="1:1" ht="12.75" x14ac:dyDescent="0.2">
      <c r="A838" s="26"/>
    </row>
    <row r="839" spans="1:1" ht="12.75" x14ac:dyDescent="0.2">
      <c r="A839" s="26"/>
    </row>
    <row r="840" spans="1:1" ht="12.75" x14ac:dyDescent="0.2">
      <c r="A840" s="26"/>
    </row>
    <row r="841" spans="1:1" ht="12.75" x14ac:dyDescent="0.2">
      <c r="A841" s="26"/>
    </row>
    <row r="842" spans="1:1" ht="12.75" x14ac:dyDescent="0.2">
      <c r="A842" s="26"/>
    </row>
    <row r="843" spans="1:1" ht="12.75" x14ac:dyDescent="0.2">
      <c r="A843" s="26"/>
    </row>
    <row r="844" spans="1:1" ht="12.75" x14ac:dyDescent="0.2">
      <c r="A844" s="26"/>
    </row>
    <row r="845" spans="1:1" ht="12.75" x14ac:dyDescent="0.2">
      <c r="A845" s="26"/>
    </row>
    <row r="846" spans="1:1" ht="12.75" x14ac:dyDescent="0.2">
      <c r="A846" s="26"/>
    </row>
    <row r="847" spans="1:1" ht="12.75" x14ac:dyDescent="0.2">
      <c r="A847" s="26"/>
    </row>
    <row r="848" spans="1:1" ht="12.75" x14ac:dyDescent="0.2">
      <c r="A848" s="26"/>
    </row>
    <row r="849" spans="1:1" ht="12.75" x14ac:dyDescent="0.2">
      <c r="A849" s="26"/>
    </row>
    <row r="850" spans="1:1" ht="12.75" x14ac:dyDescent="0.2">
      <c r="A850" s="26"/>
    </row>
    <row r="851" spans="1:1" ht="12.75" x14ac:dyDescent="0.2">
      <c r="A851" s="26"/>
    </row>
    <row r="852" spans="1:1" ht="12.75" x14ac:dyDescent="0.2">
      <c r="A852" s="26"/>
    </row>
    <row r="853" spans="1:1" ht="12.75" x14ac:dyDescent="0.2">
      <c r="A853" s="26"/>
    </row>
    <row r="854" spans="1:1" ht="12.75" x14ac:dyDescent="0.2">
      <c r="A854" s="26"/>
    </row>
    <row r="855" spans="1:1" ht="12.75" x14ac:dyDescent="0.2">
      <c r="A855" s="26"/>
    </row>
    <row r="856" spans="1:1" ht="12.75" x14ac:dyDescent="0.2">
      <c r="A856" s="26"/>
    </row>
    <row r="857" spans="1:1" ht="12.75" x14ac:dyDescent="0.2">
      <c r="A857" s="26"/>
    </row>
    <row r="858" spans="1:1" ht="12.75" x14ac:dyDescent="0.2">
      <c r="A858" s="26"/>
    </row>
    <row r="859" spans="1:1" ht="12.75" x14ac:dyDescent="0.2">
      <c r="A859" s="26"/>
    </row>
    <row r="860" spans="1:1" ht="12.75" x14ac:dyDescent="0.2">
      <c r="A860" s="26"/>
    </row>
    <row r="861" spans="1:1" ht="12.75" x14ac:dyDescent="0.2">
      <c r="A861" s="26"/>
    </row>
    <row r="862" spans="1:1" ht="12.75" x14ac:dyDescent="0.2">
      <c r="A862" s="26"/>
    </row>
    <row r="863" spans="1:1" ht="12.75" x14ac:dyDescent="0.2">
      <c r="A863" s="26"/>
    </row>
    <row r="864" spans="1:1" ht="12.75" x14ac:dyDescent="0.2">
      <c r="A864" s="26"/>
    </row>
    <row r="865" spans="1:1" ht="12.75" x14ac:dyDescent="0.2">
      <c r="A865" s="26"/>
    </row>
    <row r="866" spans="1:1" ht="12.75" x14ac:dyDescent="0.2">
      <c r="A866" s="26"/>
    </row>
    <row r="867" spans="1:1" ht="12.75" x14ac:dyDescent="0.2">
      <c r="A867" s="26"/>
    </row>
    <row r="868" spans="1:1" ht="12.75" x14ac:dyDescent="0.2">
      <c r="A868" s="26"/>
    </row>
    <row r="869" spans="1:1" ht="12.75" x14ac:dyDescent="0.2">
      <c r="A869" s="26"/>
    </row>
    <row r="870" spans="1:1" ht="12.75" x14ac:dyDescent="0.2">
      <c r="A870" s="26"/>
    </row>
    <row r="871" spans="1:1" ht="12.75" x14ac:dyDescent="0.2">
      <c r="A871" s="26"/>
    </row>
    <row r="872" spans="1:1" ht="12.75" x14ac:dyDescent="0.2">
      <c r="A872" s="26"/>
    </row>
    <row r="873" spans="1:1" ht="12.75" x14ac:dyDescent="0.2">
      <c r="A873" s="26"/>
    </row>
    <row r="874" spans="1:1" ht="12.75" x14ac:dyDescent="0.2">
      <c r="A874" s="26"/>
    </row>
    <row r="875" spans="1:1" ht="12.75" x14ac:dyDescent="0.2">
      <c r="A875" s="26"/>
    </row>
    <row r="876" spans="1:1" ht="12.75" x14ac:dyDescent="0.2">
      <c r="A876" s="26"/>
    </row>
    <row r="877" spans="1:1" ht="12.75" x14ac:dyDescent="0.2">
      <c r="A877" s="26"/>
    </row>
    <row r="878" spans="1:1" ht="12.75" x14ac:dyDescent="0.2">
      <c r="A878" s="26"/>
    </row>
    <row r="879" spans="1:1" ht="12.75" x14ac:dyDescent="0.2">
      <c r="A879" s="26"/>
    </row>
    <row r="880" spans="1:1" ht="12.75" x14ac:dyDescent="0.2">
      <c r="A880" s="26"/>
    </row>
    <row r="881" spans="1:1" ht="12.75" x14ac:dyDescent="0.2">
      <c r="A881" s="26"/>
    </row>
    <row r="882" spans="1:1" ht="12.75" x14ac:dyDescent="0.2">
      <c r="A882" s="26"/>
    </row>
    <row r="883" spans="1:1" ht="12.75" x14ac:dyDescent="0.2">
      <c r="A883" s="26"/>
    </row>
    <row r="884" spans="1:1" ht="12.75" x14ac:dyDescent="0.2">
      <c r="A884" s="26"/>
    </row>
    <row r="885" spans="1:1" ht="12.75" x14ac:dyDescent="0.2">
      <c r="A885" s="26"/>
    </row>
    <row r="886" spans="1:1" ht="12.75" x14ac:dyDescent="0.2">
      <c r="A886" s="26"/>
    </row>
    <row r="887" spans="1:1" ht="12.75" x14ac:dyDescent="0.2">
      <c r="A887" s="26"/>
    </row>
    <row r="888" spans="1:1" ht="12.75" x14ac:dyDescent="0.2">
      <c r="A888" s="26"/>
    </row>
    <row r="889" spans="1:1" ht="12.75" x14ac:dyDescent="0.2">
      <c r="A889" s="26"/>
    </row>
    <row r="890" spans="1:1" ht="12.75" x14ac:dyDescent="0.2">
      <c r="A890" s="26"/>
    </row>
    <row r="891" spans="1:1" ht="12.75" x14ac:dyDescent="0.2">
      <c r="A891" s="26"/>
    </row>
    <row r="892" spans="1:1" ht="12.75" x14ac:dyDescent="0.2">
      <c r="A892" s="26"/>
    </row>
    <row r="893" spans="1:1" ht="12.75" x14ac:dyDescent="0.2">
      <c r="A893" s="26"/>
    </row>
    <row r="894" spans="1:1" ht="12.75" x14ac:dyDescent="0.2">
      <c r="A894" s="26"/>
    </row>
    <row r="895" spans="1:1" ht="12.75" x14ac:dyDescent="0.2">
      <c r="A895" s="26"/>
    </row>
    <row r="896" spans="1:1" ht="12.75" x14ac:dyDescent="0.2">
      <c r="A896" s="26"/>
    </row>
    <row r="897" spans="1:1" ht="12.75" x14ac:dyDescent="0.2">
      <c r="A897" s="26"/>
    </row>
    <row r="898" spans="1:1" ht="12.75" x14ac:dyDescent="0.2">
      <c r="A898" s="26"/>
    </row>
    <row r="899" spans="1:1" ht="12.75" x14ac:dyDescent="0.2">
      <c r="A899" s="26"/>
    </row>
    <row r="900" spans="1:1" ht="12.75" x14ac:dyDescent="0.2">
      <c r="A900" s="26"/>
    </row>
    <row r="901" spans="1:1" ht="12.75" x14ac:dyDescent="0.2">
      <c r="A901" s="26"/>
    </row>
    <row r="902" spans="1:1" ht="12.75" x14ac:dyDescent="0.2">
      <c r="A902" s="26"/>
    </row>
    <row r="903" spans="1:1" ht="12.75" x14ac:dyDescent="0.2">
      <c r="A903" s="26"/>
    </row>
    <row r="904" spans="1:1" ht="12.75" x14ac:dyDescent="0.2">
      <c r="A904" s="26"/>
    </row>
    <row r="905" spans="1:1" ht="12.75" x14ac:dyDescent="0.2">
      <c r="A905" s="26"/>
    </row>
    <row r="906" spans="1:1" ht="12.75" x14ac:dyDescent="0.2">
      <c r="A906" s="26"/>
    </row>
    <row r="907" spans="1:1" ht="12.75" x14ac:dyDescent="0.2">
      <c r="A907" s="26"/>
    </row>
    <row r="908" spans="1:1" ht="12.75" x14ac:dyDescent="0.2">
      <c r="A908" s="26"/>
    </row>
    <row r="909" spans="1:1" ht="12.75" x14ac:dyDescent="0.2">
      <c r="A909" s="26"/>
    </row>
    <row r="910" spans="1:1" ht="12.75" x14ac:dyDescent="0.2">
      <c r="A910" s="26"/>
    </row>
    <row r="911" spans="1:1" ht="12.75" x14ac:dyDescent="0.2">
      <c r="A911" s="26"/>
    </row>
    <row r="912" spans="1:1" ht="12.75" x14ac:dyDescent="0.2">
      <c r="A912" s="26"/>
    </row>
    <row r="913" spans="1:1" ht="12.75" x14ac:dyDescent="0.2">
      <c r="A913" s="26"/>
    </row>
    <row r="914" spans="1:1" ht="12.75" x14ac:dyDescent="0.2">
      <c r="A914" s="26"/>
    </row>
    <row r="915" spans="1:1" ht="12.75" x14ac:dyDescent="0.2">
      <c r="A915" s="26"/>
    </row>
    <row r="916" spans="1:1" ht="12.75" x14ac:dyDescent="0.2">
      <c r="A916" s="26"/>
    </row>
    <row r="917" spans="1:1" ht="12.75" x14ac:dyDescent="0.2">
      <c r="A917" s="26"/>
    </row>
    <row r="918" spans="1:1" ht="12.75" x14ac:dyDescent="0.2">
      <c r="A918" s="26"/>
    </row>
    <row r="919" spans="1:1" ht="12.75" x14ac:dyDescent="0.2">
      <c r="A919" s="26"/>
    </row>
    <row r="920" spans="1:1" ht="12.75" x14ac:dyDescent="0.2">
      <c r="A920" s="26"/>
    </row>
    <row r="921" spans="1:1" ht="12.75" x14ac:dyDescent="0.2">
      <c r="A921" s="26"/>
    </row>
    <row r="922" spans="1:1" ht="12.75" x14ac:dyDescent="0.2">
      <c r="A922" s="26"/>
    </row>
    <row r="923" spans="1:1" ht="12.75" x14ac:dyDescent="0.2">
      <c r="A923" s="26"/>
    </row>
    <row r="924" spans="1:1" ht="12.75" x14ac:dyDescent="0.2">
      <c r="A924" s="26"/>
    </row>
    <row r="925" spans="1:1" ht="12.75" x14ac:dyDescent="0.2">
      <c r="A925" s="26"/>
    </row>
    <row r="926" spans="1:1" ht="12.75" x14ac:dyDescent="0.2">
      <c r="A926" s="26"/>
    </row>
    <row r="927" spans="1:1" ht="12.75" x14ac:dyDescent="0.2">
      <c r="A927" s="26"/>
    </row>
    <row r="928" spans="1:1" ht="12.75" x14ac:dyDescent="0.2">
      <c r="A928" s="26"/>
    </row>
    <row r="929" spans="1:1" ht="12.75" x14ac:dyDescent="0.2">
      <c r="A929" s="26"/>
    </row>
    <row r="930" spans="1:1" ht="12.75" x14ac:dyDescent="0.2">
      <c r="A930" s="26"/>
    </row>
    <row r="931" spans="1:1" ht="12.75" x14ac:dyDescent="0.2">
      <c r="A931" s="26"/>
    </row>
    <row r="932" spans="1:1" ht="12.75" x14ac:dyDescent="0.2">
      <c r="A932" s="26"/>
    </row>
    <row r="933" spans="1:1" ht="12.75" x14ac:dyDescent="0.2">
      <c r="A933" s="26"/>
    </row>
    <row r="934" spans="1:1" ht="12.75" x14ac:dyDescent="0.2">
      <c r="A934" s="26"/>
    </row>
    <row r="935" spans="1:1" ht="12.75" x14ac:dyDescent="0.2">
      <c r="A935" s="26"/>
    </row>
    <row r="936" spans="1:1" ht="12.75" x14ac:dyDescent="0.2">
      <c r="A936" s="26"/>
    </row>
    <row r="937" spans="1:1" ht="12.75" x14ac:dyDescent="0.2">
      <c r="A937" s="26"/>
    </row>
    <row r="938" spans="1:1" ht="12.75" x14ac:dyDescent="0.2">
      <c r="A938" s="26"/>
    </row>
    <row r="939" spans="1:1" ht="12.75" x14ac:dyDescent="0.2">
      <c r="A939" s="26"/>
    </row>
    <row r="940" spans="1:1" ht="12.75" x14ac:dyDescent="0.2">
      <c r="A940" s="26"/>
    </row>
    <row r="941" spans="1:1" ht="12.75" x14ac:dyDescent="0.2">
      <c r="A941" s="26"/>
    </row>
    <row r="942" spans="1:1" ht="12.75" x14ac:dyDescent="0.2">
      <c r="A942" s="26"/>
    </row>
    <row r="943" spans="1:1" ht="12.75" x14ac:dyDescent="0.2">
      <c r="A943" s="26"/>
    </row>
    <row r="944" spans="1:1" ht="12.75" x14ac:dyDescent="0.2">
      <c r="A944" s="26"/>
    </row>
    <row r="945" spans="1:1" ht="12.75" x14ac:dyDescent="0.2">
      <c r="A945" s="26"/>
    </row>
    <row r="946" spans="1:1" ht="12.75" x14ac:dyDescent="0.2">
      <c r="A946" s="26"/>
    </row>
    <row r="947" spans="1:1" ht="12.75" x14ac:dyDescent="0.2">
      <c r="A947" s="26"/>
    </row>
    <row r="948" spans="1:1" ht="12.75" x14ac:dyDescent="0.2">
      <c r="A948" s="26"/>
    </row>
    <row r="949" spans="1:1" ht="12.75" x14ac:dyDescent="0.2">
      <c r="A949" s="26"/>
    </row>
    <row r="950" spans="1:1" ht="12.75" x14ac:dyDescent="0.2">
      <c r="A950" s="26"/>
    </row>
    <row r="951" spans="1:1" ht="12.75" x14ac:dyDescent="0.2">
      <c r="A951" s="26"/>
    </row>
    <row r="952" spans="1:1" ht="12.75" x14ac:dyDescent="0.2">
      <c r="A952" s="26"/>
    </row>
    <row r="953" spans="1:1" ht="12.75" x14ac:dyDescent="0.2">
      <c r="A953" s="26"/>
    </row>
    <row r="954" spans="1:1" ht="12.75" x14ac:dyDescent="0.2">
      <c r="A954" s="26"/>
    </row>
    <row r="955" spans="1:1" ht="12.75" x14ac:dyDescent="0.2">
      <c r="A955" s="26"/>
    </row>
    <row r="956" spans="1:1" ht="12.75" x14ac:dyDescent="0.2">
      <c r="A956" s="26"/>
    </row>
    <row r="957" spans="1:1" ht="12.75" x14ac:dyDescent="0.2">
      <c r="A957" s="26"/>
    </row>
    <row r="958" spans="1:1" ht="12.75" x14ac:dyDescent="0.2">
      <c r="A958" s="26"/>
    </row>
    <row r="959" spans="1:1" ht="12.75" x14ac:dyDescent="0.2">
      <c r="A959" s="26"/>
    </row>
    <row r="960" spans="1:1" ht="12.75" x14ac:dyDescent="0.2">
      <c r="A960" s="26"/>
    </row>
    <row r="961" spans="1:1" ht="12.75" x14ac:dyDescent="0.2">
      <c r="A961" s="26"/>
    </row>
    <row r="962" spans="1:1" ht="12.75" x14ac:dyDescent="0.2">
      <c r="A962" s="26"/>
    </row>
    <row r="963" spans="1:1" ht="12.75" x14ac:dyDescent="0.2">
      <c r="A963" s="26"/>
    </row>
    <row r="964" spans="1:1" ht="12.75" x14ac:dyDescent="0.2">
      <c r="A964" s="26"/>
    </row>
    <row r="965" spans="1:1" ht="12.75" x14ac:dyDescent="0.2">
      <c r="A965" s="26"/>
    </row>
    <row r="966" spans="1:1" ht="12.75" x14ac:dyDescent="0.2">
      <c r="A966" s="26"/>
    </row>
    <row r="967" spans="1:1" ht="12.75" x14ac:dyDescent="0.2">
      <c r="A967" s="26"/>
    </row>
    <row r="968" spans="1:1" ht="12.75" x14ac:dyDescent="0.2">
      <c r="A968" s="26"/>
    </row>
    <row r="969" spans="1:1" ht="12.75" x14ac:dyDescent="0.2">
      <c r="A969" s="26"/>
    </row>
    <row r="970" spans="1:1" ht="12.75" x14ac:dyDescent="0.2">
      <c r="A970" s="26"/>
    </row>
    <row r="971" spans="1:1" ht="12.75" x14ac:dyDescent="0.2">
      <c r="A971" s="26"/>
    </row>
    <row r="972" spans="1:1" ht="12.75" x14ac:dyDescent="0.2">
      <c r="A972" s="26"/>
    </row>
    <row r="973" spans="1:1" ht="12.75" x14ac:dyDescent="0.2">
      <c r="A973" s="26"/>
    </row>
    <row r="974" spans="1:1" ht="12.75" x14ac:dyDescent="0.2">
      <c r="A974" s="26"/>
    </row>
    <row r="975" spans="1:1" ht="12.75" x14ac:dyDescent="0.2">
      <c r="A975" s="26"/>
    </row>
    <row r="976" spans="1:1" ht="12.75" x14ac:dyDescent="0.2">
      <c r="A976" s="26"/>
    </row>
    <row r="977" spans="1:1" ht="12.75" x14ac:dyDescent="0.2">
      <c r="A977" s="26"/>
    </row>
    <row r="978" spans="1:1" ht="12.75" x14ac:dyDescent="0.2">
      <c r="A978" s="26"/>
    </row>
    <row r="979" spans="1:1" ht="12.75" x14ac:dyDescent="0.2">
      <c r="A979" s="26"/>
    </row>
    <row r="980" spans="1:1" ht="12.75" x14ac:dyDescent="0.2">
      <c r="A980" s="26"/>
    </row>
    <row r="981" spans="1:1" ht="12.75" x14ac:dyDescent="0.2">
      <c r="A981" s="26"/>
    </row>
    <row r="982" spans="1:1" ht="12.75" x14ac:dyDescent="0.2">
      <c r="A982" s="26"/>
    </row>
    <row r="983" spans="1:1" ht="12.75" x14ac:dyDescent="0.2">
      <c r="A983" s="26"/>
    </row>
    <row r="984" spans="1:1" ht="12.75" x14ac:dyDescent="0.2">
      <c r="A984" s="26"/>
    </row>
    <row r="985" spans="1:1" ht="12.75" x14ac:dyDescent="0.2">
      <c r="A985" s="26"/>
    </row>
    <row r="986" spans="1:1" ht="12.75" x14ac:dyDescent="0.2">
      <c r="A986" s="26"/>
    </row>
    <row r="987" spans="1:1" ht="12.75" x14ac:dyDescent="0.2">
      <c r="A987" s="26"/>
    </row>
    <row r="988" spans="1:1" ht="12.75" x14ac:dyDescent="0.2">
      <c r="A988" s="26"/>
    </row>
    <row r="989" spans="1:1" ht="12.75" x14ac:dyDescent="0.2">
      <c r="A989" s="26"/>
    </row>
    <row r="990" spans="1:1" ht="12.75" x14ac:dyDescent="0.2">
      <c r="A990" s="26"/>
    </row>
    <row r="991" spans="1:1" ht="12.75" x14ac:dyDescent="0.2">
      <c r="A991" s="26"/>
    </row>
    <row r="992" spans="1:1" ht="12.75" x14ac:dyDescent="0.2">
      <c r="A992" s="26"/>
    </row>
    <row r="993" spans="1:1" ht="12.75" x14ac:dyDescent="0.2">
      <c r="A993" s="26"/>
    </row>
    <row r="994" spans="1:1" ht="12.75" x14ac:dyDescent="0.2">
      <c r="A994" s="26"/>
    </row>
    <row r="995" spans="1:1" ht="12.75" x14ac:dyDescent="0.2">
      <c r="A995" s="26"/>
    </row>
    <row r="996" spans="1:1" ht="12.75" x14ac:dyDescent="0.2">
      <c r="A996" s="26"/>
    </row>
    <row r="997" spans="1:1" ht="12.75" x14ac:dyDescent="0.2">
      <c r="A997" s="26"/>
    </row>
    <row r="998" spans="1:1" ht="12.75" x14ac:dyDescent="0.2">
      <c r="A998" s="26"/>
    </row>
    <row r="999" spans="1:1" ht="12.75" x14ac:dyDescent="0.2">
      <c r="A999" s="26"/>
    </row>
    <row r="1000" spans="1:1" ht="12.75" x14ac:dyDescent="0.2">
      <c r="A1000" s="26"/>
    </row>
  </sheetData>
  <mergeCells count="2">
    <mergeCell ref="F1:I1"/>
    <mergeCell ref="B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topLeftCell="C28" workbookViewId="0">
      <selection activeCell="F65" sqref="F65"/>
    </sheetView>
  </sheetViews>
  <sheetFormatPr defaultColWidth="14.42578125" defaultRowHeight="15.75" customHeight="1" x14ac:dyDescent="0.2"/>
  <cols>
    <col min="1" max="2" width="0" hidden="1" customWidth="1"/>
    <col min="3" max="3" width="32.42578125" customWidth="1"/>
    <col min="4" max="4" width="31.140625" customWidth="1"/>
    <col min="5" max="5" width="36.42578125" customWidth="1"/>
  </cols>
  <sheetData>
    <row r="1" spans="1:14" ht="15.75" customHeight="1" x14ac:dyDescent="0.2">
      <c r="A1" s="2" t="s">
        <v>0</v>
      </c>
      <c r="B1" s="2" t="s">
        <v>1</v>
      </c>
      <c r="C1" s="2" t="s">
        <v>2</v>
      </c>
      <c r="D1" s="2" t="s">
        <v>3</v>
      </c>
      <c r="E1" s="2" t="s">
        <v>4</v>
      </c>
      <c r="F1" s="2" t="s">
        <v>5</v>
      </c>
      <c r="G1" s="2" t="s">
        <v>6</v>
      </c>
      <c r="H1" s="2" t="s">
        <v>7</v>
      </c>
      <c r="I1" s="2" t="s">
        <v>8</v>
      </c>
      <c r="J1" s="2" t="s">
        <v>9</v>
      </c>
      <c r="K1" s="2" t="s">
        <v>10</v>
      </c>
    </row>
    <row r="2" spans="1:14" ht="15.75" customHeight="1" x14ac:dyDescent="0.2">
      <c r="A2" s="2" t="s">
        <v>26</v>
      </c>
      <c r="B2" s="2" t="s">
        <v>27</v>
      </c>
      <c r="C2" s="2" t="s">
        <v>14</v>
      </c>
      <c r="D2" s="2" t="s">
        <v>15</v>
      </c>
      <c r="E2" s="2" t="s">
        <v>15</v>
      </c>
      <c r="J2" s="2" t="s">
        <v>14</v>
      </c>
      <c r="K2" s="2" t="s">
        <v>28</v>
      </c>
      <c r="L2" s="2" t="s">
        <v>29</v>
      </c>
      <c r="M2" s="2" t="s">
        <v>27</v>
      </c>
      <c r="N2" s="2" t="s">
        <v>13</v>
      </c>
    </row>
    <row r="3" spans="1:14" ht="15.75" customHeight="1" x14ac:dyDescent="0.2">
      <c r="A3" s="2" t="s">
        <v>30</v>
      </c>
      <c r="B3" s="2" t="s">
        <v>31</v>
      </c>
      <c r="C3" s="2" t="s">
        <v>13</v>
      </c>
      <c r="D3" s="2" t="s">
        <v>14</v>
      </c>
      <c r="E3" s="2" t="s">
        <v>13</v>
      </c>
      <c r="J3" s="2" t="s">
        <v>14</v>
      </c>
      <c r="K3" s="2" t="s">
        <v>32</v>
      </c>
      <c r="L3" s="2" t="s">
        <v>33</v>
      </c>
      <c r="M3" s="2" t="s">
        <v>31</v>
      </c>
      <c r="N3" s="2" t="s">
        <v>13</v>
      </c>
    </row>
    <row r="4" spans="1:14" ht="15.75" customHeight="1" x14ac:dyDescent="0.2">
      <c r="A4" s="2" t="s">
        <v>34</v>
      </c>
      <c r="C4" s="2" t="s">
        <v>16</v>
      </c>
      <c r="D4" s="2" t="s">
        <v>14</v>
      </c>
      <c r="E4" s="2" t="s">
        <v>14</v>
      </c>
      <c r="F4" s="2" t="s">
        <v>14</v>
      </c>
      <c r="G4" s="2" t="s">
        <v>14</v>
      </c>
      <c r="H4" s="2" t="s">
        <v>14</v>
      </c>
      <c r="I4" s="2" t="s">
        <v>15</v>
      </c>
      <c r="J4" s="2" t="s">
        <v>14</v>
      </c>
      <c r="K4" s="2" t="s">
        <v>35</v>
      </c>
    </row>
    <row r="5" spans="1:14" ht="15.75" customHeight="1" x14ac:dyDescent="0.2">
      <c r="A5" s="2" t="s">
        <v>36</v>
      </c>
      <c r="C5" s="2" t="s">
        <v>14</v>
      </c>
      <c r="D5" s="2" t="s">
        <v>15</v>
      </c>
      <c r="E5" s="2" t="s">
        <v>14</v>
      </c>
      <c r="F5" s="2" t="s">
        <v>14</v>
      </c>
      <c r="G5" s="2" t="s">
        <v>14</v>
      </c>
      <c r="H5" s="2" t="s">
        <v>14</v>
      </c>
      <c r="I5" s="2" t="s">
        <v>15</v>
      </c>
      <c r="J5" s="2" t="s">
        <v>14</v>
      </c>
      <c r="K5" s="2" t="s">
        <v>37</v>
      </c>
    </row>
    <row r="6" spans="1:14" ht="15.75" customHeight="1" x14ac:dyDescent="0.2">
      <c r="A6" s="2" t="s">
        <v>38</v>
      </c>
      <c r="C6" s="2" t="s">
        <v>13</v>
      </c>
      <c r="D6" s="2" t="s">
        <v>13</v>
      </c>
      <c r="E6" s="2" t="s">
        <v>13</v>
      </c>
      <c r="F6" s="2" t="s">
        <v>13</v>
      </c>
      <c r="G6" s="2" t="s">
        <v>13</v>
      </c>
      <c r="H6" s="2" t="s">
        <v>15</v>
      </c>
      <c r="I6" s="2" t="s">
        <v>16</v>
      </c>
      <c r="J6" s="2" t="s">
        <v>15</v>
      </c>
      <c r="K6" s="2" t="s">
        <v>39</v>
      </c>
    </row>
    <row r="7" spans="1:14" ht="15.75" customHeight="1" x14ac:dyDescent="0.2">
      <c r="A7" s="2" t="s">
        <v>40</v>
      </c>
      <c r="C7" s="2" t="s">
        <v>15</v>
      </c>
      <c r="D7" s="2" t="s">
        <v>14</v>
      </c>
      <c r="E7" s="2" t="s">
        <v>15</v>
      </c>
      <c r="F7" s="2" t="s">
        <v>15</v>
      </c>
      <c r="G7" s="2" t="s">
        <v>15</v>
      </c>
      <c r="H7" s="2" t="s">
        <v>15</v>
      </c>
      <c r="I7" s="2" t="s">
        <v>15</v>
      </c>
      <c r="J7" s="2" t="s">
        <v>14</v>
      </c>
      <c r="K7" s="2" t="s">
        <v>41</v>
      </c>
    </row>
    <row r="8" spans="1:14" ht="15.75" customHeight="1" x14ac:dyDescent="0.2">
      <c r="A8" s="2" t="s">
        <v>42</v>
      </c>
      <c r="C8" s="2" t="s">
        <v>15</v>
      </c>
      <c r="D8" s="2" t="s">
        <v>16</v>
      </c>
      <c r="E8" s="2" t="s">
        <v>15</v>
      </c>
      <c r="F8" s="2" t="s">
        <v>15</v>
      </c>
      <c r="G8" s="2" t="s">
        <v>15</v>
      </c>
      <c r="H8" s="2" t="s">
        <v>15</v>
      </c>
      <c r="I8" s="2" t="s">
        <v>16</v>
      </c>
      <c r="J8" s="2" t="s">
        <v>15</v>
      </c>
      <c r="K8" s="2" t="s">
        <v>43</v>
      </c>
    </row>
    <row r="9" spans="1:14" ht="15.75" customHeight="1" x14ac:dyDescent="0.2">
      <c r="A9" s="2" t="s">
        <v>44</v>
      </c>
      <c r="C9" s="2" t="s">
        <v>15</v>
      </c>
      <c r="D9" s="2" t="s">
        <v>15</v>
      </c>
      <c r="E9" s="2" t="s">
        <v>15</v>
      </c>
      <c r="F9" s="2" t="s">
        <v>15</v>
      </c>
      <c r="G9" s="2" t="s">
        <v>15</v>
      </c>
      <c r="H9" s="2" t="s">
        <v>15</v>
      </c>
      <c r="I9" s="2" t="s">
        <v>15</v>
      </c>
      <c r="J9" s="2" t="s">
        <v>15</v>
      </c>
      <c r="K9" s="2" t="s">
        <v>45</v>
      </c>
    </row>
    <row r="10" spans="1:14" ht="15.75" customHeight="1" x14ac:dyDescent="0.2">
      <c r="A10" s="2" t="s">
        <v>46</v>
      </c>
      <c r="C10" s="2" t="s">
        <v>14</v>
      </c>
      <c r="D10" s="2" t="s">
        <v>15</v>
      </c>
      <c r="E10" s="2" t="s">
        <v>15</v>
      </c>
      <c r="F10" s="2" t="s">
        <v>14</v>
      </c>
      <c r="G10" s="2" t="s">
        <v>14</v>
      </c>
      <c r="H10" s="2" t="s">
        <v>15</v>
      </c>
      <c r="I10" s="2" t="s">
        <v>14</v>
      </c>
      <c r="J10" s="2" t="s">
        <v>14</v>
      </c>
      <c r="K10" s="2" t="s">
        <v>47</v>
      </c>
    </row>
    <row r="11" spans="1:14" ht="15.75" customHeight="1" x14ac:dyDescent="0.2">
      <c r="A11" s="2" t="s">
        <v>48</v>
      </c>
      <c r="C11" s="2" t="s">
        <v>14</v>
      </c>
      <c r="D11" s="2" t="s">
        <v>14</v>
      </c>
      <c r="E11" s="2" t="s">
        <v>15</v>
      </c>
      <c r="F11" s="2" t="s">
        <v>14</v>
      </c>
      <c r="G11" s="2" t="s">
        <v>15</v>
      </c>
      <c r="H11" s="2" t="s">
        <v>15</v>
      </c>
      <c r="I11" s="2" t="s">
        <v>14</v>
      </c>
      <c r="J11" s="2" t="s">
        <v>13</v>
      </c>
      <c r="K11" s="2" t="s">
        <v>49</v>
      </c>
    </row>
    <row r="12" spans="1:14" ht="15.75" customHeight="1" x14ac:dyDescent="0.2">
      <c r="A12" s="2" t="s">
        <v>50</v>
      </c>
      <c r="C12" s="2" t="s">
        <v>14</v>
      </c>
      <c r="D12" s="2" t="s">
        <v>14</v>
      </c>
      <c r="E12" s="2" t="s">
        <v>14</v>
      </c>
      <c r="F12" s="2" t="s">
        <v>15</v>
      </c>
      <c r="G12" s="2" t="s">
        <v>15</v>
      </c>
      <c r="H12" s="2" t="s">
        <v>14</v>
      </c>
      <c r="I12" s="2" t="s">
        <v>15</v>
      </c>
      <c r="J12" s="2" t="s">
        <v>15</v>
      </c>
      <c r="K12" s="2" t="s">
        <v>51</v>
      </c>
    </row>
    <row r="13" spans="1:14" ht="15.75" customHeight="1" x14ac:dyDescent="0.2">
      <c r="A13" s="2" t="s">
        <v>52</v>
      </c>
      <c r="C13" s="2" t="s">
        <v>15</v>
      </c>
      <c r="D13" s="2" t="s">
        <v>14</v>
      </c>
      <c r="E13" s="2" t="s">
        <v>14</v>
      </c>
      <c r="F13" s="2" t="s">
        <v>14</v>
      </c>
      <c r="G13" s="2" t="s">
        <v>14</v>
      </c>
      <c r="H13" s="2" t="s">
        <v>14</v>
      </c>
      <c r="I13" s="2" t="s">
        <v>13</v>
      </c>
      <c r="J13" s="2" t="s">
        <v>13</v>
      </c>
      <c r="K13" s="2" t="s">
        <v>53</v>
      </c>
    </row>
    <row r="14" spans="1:14" ht="15.75" customHeight="1" x14ac:dyDescent="0.2">
      <c r="A14" s="2" t="s">
        <v>54</v>
      </c>
      <c r="C14" s="2" t="s">
        <v>14</v>
      </c>
      <c r="D14" s="2" t="s">
        <v>16</v>
      </c>
      <c r="E14" s="2" t="s">
        <v>15</v>
      </c>
      <c r="F14" s="2" t="s">
        <v>15</v>
      </c>
      <c r="G14" s="2" t="s">
        <v>15</v>
      </c>
      <c r="H14" s="2" t="s">
        <v>15</v>
      </c>
      <c r="I14" s="2" t="s">
        <v>16</v>
      </c>
      <c r="J14" s="2" t="s">
        <v>14</v>
      </c>
      <c r="K14" s="2" t="s">
        <v>55</v>
      </c>
    </row>
    <row r="15" spans="1:14" ht="15.75" customHeight="1" x14ac:dyDescent="0.2">
      <c r="A15" s="2" t="s">
        <v>56</v>
      </c>
      <c r="C15" s="2" t="s">
        <v>15</v>
      </c>
      <c r="D15" s="2" t="s">
        <v>14</v>
      </c>
      <c r="E15" s="2" t="s">
        <v>14</v>
      </c>
      <c r="F15" s="2" t="s">
        <v>14</v>
      </c>
      <c r="G15" s="2" t="s">
        <v>15</v>
      </c>
      <c r="H15" s="2" t="s">
        <v>15</v>
      </c>
      <c r="I15" s="2" t="s">
        <v>15</v>
      </c>
      <c r="J15" s="2" t="s">
        <v>15</v>
      </c>
      <c r="K15" s="2" t="s">
        <v>57</v>
      </c>
    </row>
    <row r="16" spans="1:14" ht="15.75" customHeight="1" x14ac:dyDescent="0.2">
      <c r="A16" s="2" t="s">
        <v>58</v>
      </c>
      <c r="C16" s="2" t="s">
        <v>15</v>
      </c>
      <c r="D16" s="2" t="s">
        <v>15</v>
      </c>
      <c r="E16" s="2" t="s">
        <v>15</v>
      </c>
      <c r="F16" s="2" t="s">
        <v>15</v>
      </c>
      <c r="G16" s="2" t="s">
        <v>15</v>
      </c>
      <c r="H16" s="2" t="s">
        <v>15</v>
      </c>
      <c r="I16" s="2" t="s">
        <v>15</v>
      </c>
      <c r="J16" s="2" t="s">
        <v>15</v>
      </c>
      <c r="K16" s="2" t="s">
        <v>59</v>
      </c>
    </row>
    <row r="17" spans="1:11" ht="15.75" customHeight="1" x14ac:dyDescent="0.2">
      <c r="A17" s="2" t="s">
        <v>60</v>
      </c>
      <c r="C17" s="2" t="s">
        <v>15</v>
      </c>
      <c r="D17" s="2" t="s">
        <v>15</v>
      </c>
      <c r="E17" s="2" t="s">
        <v>16</v>
      </c>
      <c r="F17" s="2" t="s">
        <v>16</v>
      </c>
      <c r="G17" s="2" t="s">
        <v>16</v>
      </c>
      <c r="H17" s="2" t="s">
        <v>16</v>
      </c>
      <c r="I17" s="2" t="s">
        <v>16</v>
      </c>
      <c r="J17" s="2" t="s">
        <v>15</v>
      </c>
      <c r="K17" s="2" t="s">
        <v>61</v>
      </c>
    </row>
    <row r="18" spans="1:11" ht="15.75" customHeight="1" x14ac:dyDescent="0.2">
      <c r="A18" s="2" t="s">
        <v>62</v>
      </c>
      <c r="C18" s="2" t="s">
        <v>14</v>
      </c>
      <c r="D18" s="2" t="s">
        <v>13</v>
      </c>
      <c r="E18" s="2" t="s">
        <v>15</v>
      </c>
      <c r="F18" s="2" t="s">
        <v>15</v>
      </c>
      <c r="G18" s="2" t="s">
        <v>14</v>
      </c>
      <c r="H18" s="2" t="s">
        <v>15</v>
      </c>
      <c r="I18" s="2" t="s">
        <v>14</v>
      </c>
      <c r="J18" s="2" t="s">
        <v>14</v>
      </c>
      <c r="K18" s="2" t="s">
        <v>63</v>
      </c>
    </row>
    <row r="19" spans="1:11" ht="15.75" customHeight="1" x14ac:dyDescent="0.2">
      <c r="A19" s="2" t="s">
        <v>64</v>
      </c>
      <c r="C19" s="2" t="s">
        <v>14</v>
      </c>
      <c r="D19" s="2" t="s">
        <v>15</v>
      </c>
      <c r="E19" s="2" t="s">
        <v>14</v>
      </c>
      <c r="F19" s="2" t="s">
        <v>14</v>
      </c>
      <c r="G19" s="2" t="s">
        <v>14</v>
      </c>
      <c r="H19" s="2" t="s">
        <v>14</v>
      </c>
      <c r="I19" s="2" t="s">
        <v>16</v>
      </c>
      <c r="J19" s="2" t="s">
        <v>14</v>
      </c>
      <c r="K19" s="2" t="s">
        <v>65</v>
      </c>
    </row>
    <row r="20" spans="1:11" ht="15.75" customHeight="1" x14ac:dyDescent="0.2">
      <c r="A20" s="2" t="s">
        <v>66</v>
      </c>
      <c r="C20" s="2" t="s">
        <v>15</v>
      </c>
      <c r="D20" s="2" t="s">
        <v>14</v>
      </c>
      <c r="E20" s="2" t="s">
        <v>14</v>
      </c>
      <c r="F20" s="2" t="s">
        <v>14</v>
      </c>
      <c r="G20" s="2" t="s">
        <v>15</v>
      </c>
      <c r="H20" s="2" t="s">
        <v>15</v>
      </c>
      <c r="I20" s="2" t="s">
        <v>15</v>
      </c>
      <c r="J20" s="2" t="s">
        <v>15</v>
      </c>
      <c r="K20" s="2" t="s">
        <v>67</v>
      </c>
    </row>
    <row r="21" spans="1:11" ht="15.75" customHeight="1" x14ac:dyDescent="0.2">
      <c r="A21" s="2" t="s">
        <v>68</v>
      </c>
      <c r="C21" s="2" t="s">
        <v>14</v>
      </c>
      <c r="D21" s="2" t="s">
        <v>15</v>
      </c>
      <c r="E21" s="2" t="s">
        <v>14</v>
      </c>
      <c r="F21" s="2" t="s">
        <v>14</v>
      </c>
      <c r="G21" s="2" t="s">
        <v>14</v>
      </c>
      <c r="H21" s="2" t="s">
        <v>14</v>
      </c>
      <c r="I21" s="2" t="s">
        <v>14</v>
      </c>
      <c r="J21" s="2" t="s">
        <v>14</v>
      </c>
      <c r="K21" s="2" t="s">
        <v>69</v>
      </c>
    </row>
    <row r="22" spans="1:11" ht="15.75" customHeight="1" x14ac:dyDescent="0.2">
      <c r="A22" s="2" t="s">
        <v>70</v>
      </c>
      <c r="C22" s="2" t="s">
        <v>14</v>
      </c>
      <c r="D22" s="2" t="s">
        <v>15</v>
      </c>
      <c r="E22" s="2" t="s">
        <v>16</v>
      </c>
      <c r="F22" s="2" t="s">
        <v>15</v>
      </c>
      <c r="G22" s="2" t="s">
        <v>15</v>
      </c>
      <c r="H22" s="2" t="s">
        <v>14</v>
      </c>
      <c r="I22" s="2" t="s">
        <v>15</v>
      </c>
      <c r="J22" s="2" t="s">
        <v>15</v>
      </c>
      <c r="K22" s="2" t="s">
        <v>71</v>
      </c>
    </row>
    <row r="23" spans="1:11" ht="15.75" customHeight="1" x14ac:dyDescent="0.2">
      <c r="A23" s="2" t="s">
        <v>72</v>
      </c>
      <c r="C23" s="2" t="s">
        <v>13</v>
      </c>
      <c r="D23" s="2" t="s">
        <v>14</v>
      </c>
      <c r="E23" s="2" t="s">
        <v>14</v>
      </c>
      <c r="F23" s="2" t="s">
        <v>14</v>
      </c>
      <c r="G23" s="2" t="s">
        <v>14</v>
      </c>
      <c r="H23" s="2" t="s">
        <v>14</v>
      </c>
      <c r="I23" s="2" t="s">
        <v>13</v>
      </c>
      <c r="J23" s="2" t="s">
        <v>13</v>
      </c>
      <c r="K23" s="2" t="s">
        <v>73</v>
      </c>
    </row>
    <row r="24" spans="1:11" ht="15.75" customHeight="1" x14ac:dyDescent="0.2">
      <c r="A24" s="2" t="s">
        <v>74</v>
      </c>
      <c r="C24" s="2" t="s">
        <v>14</v>
      </c>
      <c r="D24" s="2" t="s">
        <v>15</v>
      </c>
      <c r="E24" s="2" t="s">
        <v>14</v>
      </c>
      <c r="F24" s="2" t="s">
        <v>14</v>
      </c>
      <c r="G24" s="2" t="s">
        <v>15</v>
      </c>
      <c r="H24" s="2" t="s">
        <v>14</v>
      </c>
      <c r="I24" s="2" t="s">
        <v>14</v>
      </c>
      <c r="J24" s="2" t="s">
        <v>15</v>
      </c>
      <c r="K24" s="2" t="s">
        <v>41</v>
      </c>
    </row>
    <row r="25" spans="1:11" ht="15.75" customHeight="1" x14ac:dyDescent="0.2">
      <c r="A25" s="2" t="s">
        <v>75</v>
      </c>
      <c r="C25" s="2" t="s">
        <v>14</v>
      </c>
      <c r="D25" s="2" t="s">
        <v>14</v>
      </c>
      <c r="E25" s="2" t="s">
        <v>14</v>
      </c>
      <c r="F25" s="2" t="s">
        <v>15</v>
      </c>
      <c r="G25" s="2" t="s">
        <v>14</v>
      </c>
      <c r="H25" s="2" t="s">
        <v>15</v>
      </c>
      <c r="I25" s="2" t="s">
        <v>14</v>
      </c>
      <c r="J25" s="2" t="s">
        <v>15</v>
      </c>
      <c r="K25" s="2" t="s">
        <v>76</v>
      </c>
    </row>
    <row r="26" spans="1:11" ht="15.75" customHeight="1" x14ac:dyDescent="0.2">
      <c r="A26" s="2" t="s">
        <v>77</v>
      </c>
      <c r="C26" s="2" t="s">
        <v>14</v>
      </c>
      <c r="D26" s="2" t="s">
        <v>14</v>
      </c>
      <c r="E26" s="2" t="s">
        <v>13</v>
      </c>
      <c r="F26" s="2" t="s">
        <v>13</v>
      </c>
      <c r="G26" s="2" t="s">
        <v>14</v>
      </c>
      <c r="H26" s="2" t="s">
        <v>14</v>
      </c>
      <c r="I26" s="2" t="s">
        <v>15</v>
      </c>
      <c r="J26" s="2" t="s">
        <v>14</v>
      </c>
      <c r="K26" s="2" t="s">
        <v>78</v>
      </c>
    </row>
    <row r="27" spans="1:11" ht="15.75" customHeight="1" x14ac:dyDescent="0.2">
      <c r="A27" s="2" t="s">
        <v>79</v>
      </c>
      <c r="C27" s="2" t="s">
        <v>14</v>
      </c>
      <c r="D27" s="2" t="s">
        <v>14</v>
      </c>
      <c r="E27" s="2" t="s">
        <v>14</v>
      </c>
      <c r="F27" s="2" t="s">
        <v>14</v>
      </c>
      <c r="G27" s="2" t="s">
        <v>14</v>
      </c>
      <c r="H27" s="2" t="s">
        <v>14</v>
      </c>
      <c r="I27" s="2" t="s">
        <v>14</v>
      </c>
      <c r="J27" s="2" t="s">
        <v>14</v>
      </c>
      <c r="K27" s="2" t="s">
        <v>80</v>
      </c>
    </row>
    <row r="28" spans="1:11" ht="15.75" customHeight="1" x14ac:dyDescent="0.2">
      <c r="A28" s="2" t="s">
        <v>81</v>
      </c>
      <c r="C28" s="2" t="s">
        <v>13</v>
      </c>
      <c r="D28" s="2" t="s">
        <v>13</v>
      </c>
      <c r="E28" s="2" t="s">
        <v>13</v>
      </c>
      <c r="F28" s="2" t="s">
        <v>13</v>
      </c>
      <c r="G28" s="2" t="s">
        <v>13</v>
      </c>
      <c r="H28" s="2" t="s">
        <v>13</v>
      </c>
      <c r="I28" s="2" t="s">
        <v>13</v>
      </c>
      <c r="J28" s="2" t="s">
        <v>13</v>
      </c>
      <c r="K28" s="2" t="s">
        <v>82</v>
      </c>
    </row>
    <row r="29" spans="1:11" ht="15.75" customHeight="1" x14ac:dyDescent="0.2">
      <c r="A29" s="2" t="s">
        <v>83</v>
      </c>
      <c r="C29" s="2" t="s">
        <v>13</v>
      </c>
      <c r="D29" s="2" t="s">
        <v>13</v>
      </c>
      <c r="E29" s="2" t="s">
        <v>13</v>
      </c>
      <c r="F29" s="2" t="s">
        <v>13</v>
      </c>
      <c r="G29" s="2" t="s">
        <v>13</v>
      </c>
      <c r="H29" s="2" t="s">
        <v>13</v>
      </c>
      <c r="I29" s="2" t="s">
        <v>13</v>
      </c>
      <c r="J29" s="2" t="s">
        <v>13</v>
      </c>
      <c r="K29" s="2" t="s">
        <v>84</v>
      </c>
    </row>
    <row r="30" spans="1:11" ht="15.75" customHeight="1" x14ac:dyDescent="0.2">
      <c r="A30" s="2" t="s">
        <v>85</v>
      </c>
      <c r="C30" s="2" t="s">
        <v>14</v>
      </c>
      <c r="D30" s="2" t="s">
        <v>14</v>
      </c>
      <c r="E30" s="2" t="s">
        <v>14</v>
      </c>
      <c r="F30" s="2" t="s">
        <v>14</v>
      </c>
      <c r="G30" s="2" t="s">
        <v>15</v>
      </c>
      <c r="H30" s="2" t="s">
        <v>14</v>
      </c>
      <c r="I30" s="2" t="s">
        <v>15</v>
      </c>
      <c r="J30" s="2" t="s">
        <v>15</v>
      </c>
      <c r="K30" s="2" t="s">
        <v>86</v>
      </c>
    </row>
    <row r="31" spans="1:11" ht="15.75" customHeight="1" x14ac:dyDescent="0.2">
      <c r="A31" s="2" t="s">
        <v>87</v>
      </c>
      <c r="C31" s="2" t="s">
        <v>13</v>
      </c>
      <c r="D31" s="2" t="s">
        <v>14</v>
      </c>
      <c r="E31" s="2" t="s">
        <v>13</v>
      </c>
      <c r="F31" s="2" t="s">
        <v>13</v>
      </c>
      <c r="G31" s="2" t="s">
        <v>15</v>
      </c>
      <c r="H31" s="2" t="s">
        <v>14</v>
      </c>
      <c r="I31" s="2" t="s">
        <v>13</v>
      </c>
      <c r="J31" s="2" t="s">
        <v>13</v>
      </c>
      <c r="K31" s="2" t="s">
        <v>88</v>
      </c>
    </row>
    <row r="32" spans="1:11" ht="15.75" customHeight="1" x14ac:dyDescent="0.2">
      <c r="A32" s="2" t="s">
        <v>89</v>
      </c>
      <c r="C32" s="2" t="s">
        <v>14</v>
      </c>
      <c r="D32" s="2" t="s">
        <v>15</v>
      </c>
      <c r="E32" s="2" t="s">
        <v>15</v>
      </c>
      <c r="F32" s="2" t="s">
        <v>14</v>
      </c>
      <c r="G32" s="2" t="s">
        <v>15</v>
      </c>
      <c r="H32" s="2" t="s">
        <v>15</v>
      </c>
      <c r="I32" s="2" t="s">
        <v>14</v>
      </c>
      <c r="J32" s="2" t="s">
        <v>14</v>
      </c>
      <c r="K32" s="2" t="s">
        <v>90</v>
      </c>
    </row>
    <row r="33" spans="1:15" ht="15.75" customHeight="1" x14ac:dyDescent="0.2">
      <c r="A33" s="2" t="s">
        <v>91</v>
      </c>
      <c r="C33" s="2" t="s">
        <v>15</v>
      </c>
      <c r="D33" s="2" t="s">
        <v>16</v>
      </c>
      <c r="E33" s="2" t="s">
        <v>14</v>
      </c>
      <c r="F33" s="2" t="s">
        <v>14</v>
      </c>
      <c r="G33" s="2" t="s">
        <v>14</v>
      </c>
      <c r="H33" s="2" t="s">
        <v>14</v>
      </c>
      <c r="I33" s="2" t="s">
        <v>15</v>
      </c>
      <c r="J33" s="2" t="s">
        <v>14</v>
      </c>
      <c r="K33" s="2" t="s">
        <v>92</v>
      </c>
    </row>
    <row r="39" spans="1:15" ht="15.75" customHeight="1" x14ac:dyDescent="0.2">
      <c r="C39" s="2" t="s">
        <v>122</v>
      </c>
      <c r="D39" s="2" t="s">
        <v>118</v>
      </c>
      <c r="E39" s="2" t="s">
        <v>16</v>
      </c>
      <c r="F39" s="2" t="s">
        <v>15</v>
      </c>
      <c r="G39" s="2" t="s">
        <v>14</v>
      </c>
      <c r="H39" s="2" t="s">
        <v>13</v>
      </c>
      <c r="K39" s="2" t="s">
        <v>118</v>
      </c>
      <c r="L39" s="2" t="s">
        <v>16</v>
      </c>
      <c r="M39" s="2" t="s">
        <v>15</v>
      </c>
      <c r="N39" s="2" t="s">
        <v>14</v>
      </c>
      <c r="O39" s="2" t="s">
        <v>13</v>
      </c>
    </row>
    <row r="40" spans="1:15" ht="15.75" customHeight="1" x14ac:dyDescent="0.2">
      <c r="C40" s="2" t="s">
        <v>123</v>
      </c>
      <c r="D40">
        <f>COUNTIF($E$2:$E$33,D39)</f>
        <v>0</v>
      </c>
      <c r="E40">
        <f t="shared" ref="E40:H40" si="0">COUNTIF($E$2:$E$33,E39)</f>
        <v>2</v>
      </c>
      <c r="F40">
        <f t="shared" si="0"/>
        <v>10</v>
      </c>
      <c r="G40">
        <f t="shared" si="0"/>
        <v>14</v>
      </c>
      <c r="H40">
        <f t="shared" si="0"/>
        <v>6</v>
      </c>
      <c r="J40" s="2" t="s">
        <v>18</v>
      </c>
      <c r="K40">
        <f>COUNTIF($C$2:$C$33,K39)</f>
        <v>0</v>
      </c>
      <c r="L40">
        <f t="shared" ref="L40:O40" si="1">COUNTIF($C$2:$C$33,L39)</f>
        <v>1</v>
      </c>
      <c r="M40">
        <f t="shared" si="1"/>
        <v>9</v>
      </c>
      <c r="N40">
        <f t="shared" si="1"/>
        <v>16</v>
      </c>
      <c r="O40">
        <f t="shared" si="1"/>
        <v>6</v>
      </c>
    </row>
    <row r="41" spans="1:15" ht="15.75" customHeight="1" x14ac:dyDescent="0.2">
      <c r="C41" s="2" t="s">
        <v>124</v>
      </c>
      <c r="D41">
        <f>COUNTIF($F$2:$F$33, D39)</f>
        <v>0</v>
      </c>
      <c r="E41">
        <f t="shared" ref="E41:H41" si="2">COUNTIF($F$2:$F$33, E39)</f>
        <v>1</v>
      </c>
      <c r="F41">
        <f t="shared" si="2"/>
        <v>9</v>
      </c>
      <c r="G41">
        <f t="shared" si="2"/>
        <v>15</v>
      </c>
      <c r="H41">
        <f t="shared" si="2"/>
        <v>5</v>
      </c>
      <c r="J41" s="2" t="s">
        <v>19</v>
      </c>
      <c r="K41">
        <f>COUNTIF($D$2:$D$33,K39)</f>
        <v>0</v>
      </c>
      <c r="L41">
        <f t="shared" ref="L41:O41" si="3">COUNTIF($D$2:$D$33,L39)</f>
        <v>3</v>
      </c>
      <c r="M41">
        <f t="shared" si="3"/>
        <v>11</v>
      </c>
      <c r="N41">
        <f t="shared" si="3"/>
        <v>14</v>
      </c>
      <c r="O41">
        <f t="shared" si="3"/>
        <v>4</v>
      </c>
    </row>
    <row r="42" spans="1:15" ht="15.75" customHeight="1" x14ac:dyDescent="0.2">
      <c r="C42" s="2" t="s">
        <v>125</v>
      </c>
      <c r="D42">
        <f>COUNTIF($G$2:$G$33,D39)</f>
        <v>0</v>
      </c>
      <c r="E42">
        <f t="shared" ref="E42:H42" si="4">COUNTIF($G$2:$G$33,E39)</f>
        <v>1</v>
      </c>
      <c r="F42">
        <f t="shared" si="4"/>
        <v>14</v>
      </c>
      <c r="G42">
        <f t="shared" si="4"/>
        <v>12</v>
      </c>
      <c r="H42">
        <f t="shared" si="4"/>
        <v>3</v>
      </c>
      <c r="J42" s="2" t="s">
        <v>127</v>
      </c>
      <c r="K42">
        <f>COUNTIF($I$2:$I$33,K39)</f>
        <v>0</v>
      </c>
      <c r="L42">
        <f t="shared" ref="L42:O42" si="5">COUNTIF($I$2:$I$33,L39)</f>
        <v>5</v>
      </c>
      <c r="M42">
        <f t="shared" si="5"/>
        <v>12</v>
      </c>
      <c r="N42">
        <f t="shared" si="5"/>
        <v>8</v>
      </c>
      <c r="O42">
        <f t="shared" si="5"/>
        <v>5</v>
      </c>
    </row>
    <row r="43" spans="1:15" ht="15.75" customHeight="1" x14ac:dyDescent="0.2">
      <c r="C43" s="2" t="s">
        <v>126</v>
      </c>
      <c r="D43">
        <f>COUNTIF($H$2:$H$33,D39)</f>
        <v>0</v>
      </c>
      <c r="E43">
        <f t="shared" ref="E43:H43" si="6">COUNTIF($H$2:$H$33,E39)</f>
        <v>1</v>
      </c>
      <c r="F43">
        <f t="shared" si="6"/>
        <v>13</v>
      </c>
      <c r="G43">
        <f t="shared" si="6"/>
        <v>14</v>
      </c>
      <c r="H43">
        <f t="shared" si="6"/>
        <v>2</v>
      </c>
      <c r="J43" s="2" t="s">
        <v>25</v>
      </c>
      <c r="K43">
        <f>COUNTIF($J$2:$J$33,K39)</f>
        <v>0</v>
      </c>
      <c r="L43">
        <f t="shared" ref="L43:O43" si="7">COUNTIF($J$2:$J$33,L39)</f>
        <v>0</v>
      </c>
      <c r="M43">
        <f t="shared" si="7"/>
        <v>12</v>
      </c>
      <c r="N43">
        <f t="shared" si="7"/>
        <v>14</v>
      </c>
      <c r="O43">
        <f t="shared" si="7"/>
        <v>6</v>
      </c>
    </row>
  </sheetData>
  <autoFilter ref="A1:N3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opLeftCell="C16" workbookViewId="0">
      <selection activeCell="J47" sqref="J47"/>
    </sheetView>
  </sheetViews>
  <sheetFormatPr defaultColWidth="14.42578125" defaultRowHeight="15.75" customHeight="1" x14ac:dyDescent="0.2"/>
  <cols>
    <col min="2" max="2" width="17.85546875" customWidth="1"/>
    <col min="8" max="8" width="32.7109375" customWidth="1"/>
    <col min="10" max="10" width="17.85546875" customWidth="1"/>
    <col min="12" max="12" width="25.85546875" customWidth="1"/>
  </cols>
  <sheetData>
    <row r="1" spans="1:14" ht="15.75" customHeight="1" x14ac:dyDescent="0.2">
      <c r="A1" s="2" t="s">
        <v>0</v>
      </c>
      <c r="B1" s="2" t="s">
        <v>93</v>
      </c>
      <c r="C1" s="2" t="s">
        <v>20</v>
      </c>
      <c r="D1" s="2" t="s">
        <v>21</v>
      </c>
      <c r="E1" s="2" t="s">
        <v>22</v>
      </c>
      <c r="F1" s="2" t="s">
        <v>23</v>
      </c>
      <c r="H1" s="2" t="s">
        <v>18</v>
      </c>
      <c r="I1" s="2" t="s">
        <v>19</v>
      </c>
      <c r="J1" s="2" t="s">
        <v>24</v>
      </c>
      <c r="K1" s="2" t="s">
        <v>25</v>
      </c>
      <c r="L1" s="2" t="s">
        <v>94</v>
      </c>
      <c r="M1" s="2" t="s">
        <v>95</v>
      </c>
      <c r="N1" s="2" t="s">
        <v>96</v>
      </c>
    </row>
    <row r="2" spans="1:14" ht="15.75" customHeight="1" x14ac:dyDescent="0.2">
      <c r="A2" s="2" t="s">
        <v>97</v>
      </c>
      <c r="B2" s="2">
        <v>2822998</v>
      </c>
      <c r="C2" s="2" t="s">
        <v>15</v>
      </c>
      <c r="D2" s="2" t="s">
        <v>15</v>
      </c>
      <c r="E2" s="2" t="s">
        <v>14</v>
      </c>
      <c r="F2" s="2" t="s">
        <v>14</v>
      </c>
      <c r="H2" s="2" t="s">
        <v>15</v>
      </c>
      <c r="I2" s="2" t="s">
        <v>16</v>
      </c>
      <c r="J2" s="2" t="s">
        <v>13</v>
      </c>
      <c r="K2" s="2" t="s">
        <v>13</v>
      </c>
      <c r="L2" s="2">
        <v>7</v>
      </c>
      <c r="M2" s="2" t="s">
        <v>98</v>
      </c>
    </row>
    <row r="3" spans="1:14" ht="15.75" customHeight="1" x14ac:dyDescent="0.2">
      <c r="A3" s="2" t="s">
        <v>99</v>
      </c>
      <c r="B3" s="2">
        <v>4183247</v>
      </c>
      <c r="C3" s="2" t="s">
        <v>14</v>
      </c>
      <c r="D3" s="2" t="s">
        <v>15</v>
      </c>
      <c r="E3" s="2" t="s">
        <v>15</v>
      </c>
      <c r="F3" s="2" t="s">
        <v>15</v>
      </c>
      <c r="H3" s="2" t="s">
        <v>15</v>
      </c>
      <c r="I3" s="2" t="s">
        <v>14</v>
      </c>
      <c r="J3" s="2" t="s">
        <v>14</v>
      </c>
      <c r="K3" s="2" t="s">
        <v>13</v>
      </c>
      <c r="L3" s="2">
        <v>7</v>
      </c>
      <c r="M3" s="2">
        <v>3</v>
      </c>
    </row>
    <row r="4" spans="1:14" ht="15.75" customHeight="1" x14ac:dyDescent="0.2">
      <c r="A4" s="2" t="s">
        <v>100</v>
      </c>
      <c r="B4" s="2">
        <v>7762477</v>
      </c>
      <c r="C4" s="2" t="s">
        <v>13</v>
      </c>
      <c r="D4" s="2" t="s">
        <v>14</v>
      </c>
      <c r="E4" s="2" t="s">
        <v>16</v>
      </c>
      <c r="F4" s="2" t="s">
        <v>16</v>
      </c>
      <c r="H4" s="2" t="s">
        <v>14</v>
      </c>
      <c r="I4" s="2" t="s">
        <v>14</v>
      </c>
      <c r="J4" s="2" t="s">
        <v>14</v>
      </c>
      <c r="K4" s="2" t="s">
        <v>14</v>
      </c>
      <c r="L4" s="2">
        <v>7</v>
      </c>
      <c r="M4" s="2" t="s">
        <v>101</v>
      </c>
    </row>
    <row r="5" spans="1:14" ht="15.75" customHeight="1" x14ac:dyDescent="0.2">
      <c r="A5" s="2" t="s">
        <v>102</v>
      </c>
      <c r="B5" s="2">
        <v>8096889</v>
      </c>
      <c r="C5" s="2" t="s">
        <v>14</v>
      </c>
      <c r="D5" s="2" t="s">
        <v>15</v>
      </c>
      <c r="E5" s="2" t="s">
        <v>16</v>
      </c>
      <c r="F5" s="2" t="s">
        <v>14</v>
      </c>
      <c r="H5" s="2" t="s">
        <v>16</v>
      </c>
      <c r="I5" s="2" t="s">
        <v>16</v>
      </c>
      <c r="J5" s="2" t="s">
        <v>16</v>
      </c>
      <c r="K5" s="2" t="s">
        <v>14</v>
      </c>
      <c r="L5" s="2">
        <v>5</v>
      </c>
      <c r="M5" s="2" t="s">
        <v>103</v>
      </c>
    </row>
    <row r="6" spans="1:14" ht="15.75" customHeight="1" x14ac:dyDescent="0.2">
      <c r="A6" s="2" t="s">
        <v>104</v>
      </c>
      <c r="B6" s="2">
        <v>8430193</v>
      </c>
      <c r="C6" s="2" t="s">
        <v>14</v>
      </c>
      <c r="D6" s="2" t="s">
        <v>16</v>
      </c>
      <c r="E6" s="2" t="s">
        <v>15</v>
      </c>
      <c r="F6" s="2" t="s">
        <v>14</v>
      </c>
      <c r="H6" s="2" t="s">
        <v>14</v>
      </c>
      <c r="I6" s="2" t="s">
        <v>15</v>
      </c>
      <c r="J6" s="2" t="s">
        <v>14</v>
      </c>
      <c r="K6" s="2" t="s">
        <v>13</v>
      </c>
      <c r="L6" s="2">
        <v>8</v>
      </c>
      <c r="M6" s="2">
        <v>5</v>
      </c>
    </row>
    <row r="7" spans="1:14" ht="15.75" customHeight="1" x14ac:dyDescent="0.2">
      <c r="A7" s="2" t="s">
        <v>105</v>
      </c>
      <c r="B7" s="2">
        <v>4309395</v>
      </c>
      <c r="C7" s="2" t="s">
        <v>15</v>
      </c>
      <c r="D7" s="2" t="s">
        <v>15</v>
      </c>
      <c r="E7" s="2" t="s">
        <v>15</v>
      </c>
      <c r="F7" s="2" t="s">
        <v>15</v>
      </c>
      <c r="H7" s="2" t="s">
        <v>15</v>
      </c>
      <c r="I7" s="2" t="s">
        <v>15</v>
      </c>
      <c r="J7" s="2" t="s">
        <v>15</v>
      </c>
      <c r="K7" s="2" t="s">
        <v>15</v>
      </c>
      <c r="L7" s="2">
        <v>5</v>
      </c>
      <c r="M7" s="2">
        <v>1</v>
      </c>
      <c r="N7" s="2" t="s">
        <v>106</v>
      </c>
    </row>
    <row r="8" spans="1:14" ht="15.75" customHeight="1" x14ac:dyDescent="0.2">
      <c r="A8" s="2" t="s">
        <v>107</v>
      </c>
      <c r="B8" s="2">
        <v>2951642</v>
      </c>
      <c r="C8" s="2" t="s">
        <v>13</v>
      </c>
      <c r="D8" s="2" t="s">
        <v>15</v>
      </c>
      <c r="E8" s="2" t="s">
        <v>15</v>
      </c>
      <c r="F8" s="2" t="s">
        <v>14</v>
      </c>
      <c r="H8" s="2" t="s">
        <v>13</v>
      </c>
      <c r="I8" s="2" t="s">
        <v>14</v>
      </c>
      <c r="J8" s="2" t="s">
        <v>14</v>
      </c>
      <c r="K8" s="2" t="s">
        <v>15</v>
      </c>
      <c r="L8" s="2">
        <v>4</v>
      </c>
      <c r="M8" s="2">
        <v>3</v>
      </c>
      <c r="N8" s="2" t="s">
        <v>108</v>
      </c>
    </row>
    <row r="9" spans="1:14" ht="15.75" customHeight="1" x14ac:dyDescent="0.2">
      <c r="A9" s="2" t="s">
        <v>109</v>
      </c>
      <c r="B9" s="2">
        <v>8203262</v>
      </c>
      <c r="C9" s="2" t="s">
        <v>14</v>
      </c>
      <c r="D9" s="2" t="s">
        <v>14</v>
      </c>
      <c r="E9" s="2" t="s">
        <v>14</v>
      </c>
      <c r="F9" s="2" t="s">
        <v>14</v>
      </c>
      <c r="H9" s="2" t="s">
        <v>14</v>
      </c>
      <c r="I9" s="2" t="s">
        <v>14</v>
      </c>
      <c r="J9" s="2" t="s">
        <v>14</v>
      </c>
      <c r="K9" s="2" t="s">
        <v>14</v>
      </c>
      <c r="L9" s="2">
        <v>3</v>
      </c>
      <c r="M9" s="2">
        <v>2</v>
      </c>
      <c r="N9" s="2" t="s">
        <v>110</v>
      </c>
    </row>
    <row r="10" spans="1:14" ht="15.75" customHeight="1" x14ac:dyDescent="0.2">
      <c r="A10" s="2" t="s">
        <v>111</v>
      </c>
      <c r="B10" s="2">
        <v>9136014</v>
      </c>
      <c r="C10" s="2" t="s">
        <v>14</v>
      </c>
      <c r="D10" s="2" t="s">
        <v>15</v>
      </c>
      <c r="E10" s="2" t="s">
        <v>15</v>
      </c>
      <c r="F10" s="2" t="s">
        <v>16</v>
      </c>
      <c r="H10" s="2" t="s">
        <v>14</v>
      </c>
      <c r="I10" s="2" t="s">
        <v>16</v>
      </c>
      <c r="J10" s="2" t="s">
        <v>16</v>
      </c>
      <c r="K10" s="2" t="s">
        <v>13</v>
      </c>
      <c r="L10" s="2">
        <v>10</v>
      </c>
      <c r="M10" s="2" t="s">
        <v>112</v>
      </c>
      <c r="N10" s="2" t="s">
        <v>113</v>
      </c>
    </row>
    <row r="11" spans="1:14" ht="15.75" customHeight="1" x14ac:dyDescent="0.2">
      <c r="A11" s="2" t="s">
        <v>114</v>
      </c>
      <c r="B11" s="2">
        <v>7558747</v>
      </c>
      <c r="C11" s="2" t="s">
        <v>13</v>
      </c>
      <c r="D11" s="2" t="s">
        <v>14</v>
      </c>
      <c r="E11" s="2" t="s">
        <v>14</v>
      </c>
      <c r="F11" s="2" t="s">
        <v>13</v>
      </c>
      <c r="H11" s="2" t="s">
        <v>13</v>
      </c>
      <c r="I11" s="2" t="s">
        <v>13</v>
      </c>
      <c r="J11" s="2" t="s">
        <v>13</v>
      </c>
      <c r="K11" s="2" t="s">
        <v>13</v>
      </c>
      <c r="L11" s="2">
        <v>3</v>
      </c>
      <c r="M11" s="2">
        <v>2</v>
      </c>
    </row>
    <row r="12" spans="1:14" ht="15.75" customHeight="1" x14ac:dyDescent="0.2">
      <c r="A12" s="2" t="s">
        <v>115</v>
      </c>
      <c r="B12" s="2">
        <v>8140898</v>
      </c>
      <c r="C12" s="2" t="s">
        <v>16</v>
      </c>
      <c r="D12" s="2" t="s">
        <v>15</v>
      </c>
      <c r="E12" s="2" t="s">
        <v>14</v>
      </c>
      <c r="F12" s="2" t="s">
        <v>15</v>
      </c>
      <c r="H12" s="2" t="s">
        <v>14</v>
      </c>
      <c r="I12" s="2" t="s">
        <v>15</v>
      </c>
      <c r="J12" s="2" t="s">
        <v>14</v>
      </c>
      <c r="K12" s="2" t="s">
        <v>15</v>
      </c>
      <c r="L12" s="2">
        <v>7</v>
      </c>
      <c r="M12" s="2">
        <v>2</v>
      </c>
      <c r="N12" s="2" t="s">
        <v>116</v>
      </c>
    </row>
    <row r="13" spans="1:14" ht="15.75" customHeight="1" x14ac:dyDescent="0.2">
      <c r="A13" s="2" t="s">
        <v>117</v>
      </c>
      <c r="B13" s="2">
        <v>9499199</v>
      </c>
      <c r="C13" s="2" t="s">
        <v>16</v>
      </c>
      <c r="D13" s="2" t="s">
        <v>14</v>
      </c>
      <c r="E13" s="2" t="s">
        <v>16</v>
      </c>
      <c r="F13" s="2" t="s">
        <v>118</v>
      </c>
      <c r="H13" s="2" t="s">
        <v>15</v>
      </c>
      <c r="I13" s="2" t="s">
        <v>15</v>
      </c>
      <c r="J13" s="2" t="s">
        <v>15</v>
      </c>
      <c r="K13" s="2" t="s">
        <v>15</v>
      </c>
      <c r="L13" s="2">
        <v>8</v>
      </c>
      <c r="M13" s="2" t="s">
        <v>98</v>
      </c>
    </row>
    <row r="14" spans="1:14" ht="15.75" customHeight="1" x14ac:dyDescent="0.2">
      <c r="A14" s="2" t="s">
        <v>119</v>
      </c>
      <c r="B14" s="2">
        <v>4518716</v>
      </c>
      <c r="C14" s="2" t="s">
        <v>13</v>
      </c>
      <c r="D14" s="2" t="s">
        <v>118</v>
      </c>
      <c r="E14" s="2" t="s">
        <v>14</v>
      </c>
      <c r="F14" s="2" t="s">
        <v>14</v>
      </c>
      <c r="H14" s="2" t="s">
        <v>15</v>
      </c>
      <c r="I14" s="2" t="s">
        <v>16</v>
      </c>
      <c r="J14" s="2" t="s">
        <v>15</v>
      </c>
      <c r="K14" s="2" t="s">
        <v>15</v>
      </c>
      <c r="L14" s="2">
        <v>8</v>
      </c>
      <c r="M14" s="2">
        <v>5</v>
      </c>
      <c r="N14" s="2" t="s">
        <v>120</v>
      </c>
    </row>
    <row r="15" spans="1:14" ht="15.75" customHeight="1" x14ac:dyDescent="0.2">
      <c r="A15" s="2" t="s">
        <v>121</v>
      </c>
      <c r="B15" s="2">
        <v>5178947</v>
      </c>
      <c r="C15" s="2" t="s">
        <v>15</v>
      </c>
      <c r="D15" s="2" t="s">
        <v>14</v>
      </c>
      <c r="E15" s="2" t="s">
        <v>13</v>
      </c>
      <c r="F15" s="2" t="s">
        <v>13</v>
      </c>
      <c r="H15" s="2" t="s">
        <v>14</v>
      </c>
      <c r="I15" s="2" t="s">
        <v>15</v>
      </c>
      <c r="J15" s="2" t="s">
        <v>14</v>
      </c>
      <c r="K15" s="2" t="s">
        <v>13</v>
      </c>
      <c r="L15" s="2">
        <v>6</v>
      </c>
      <c r="M15" s="2">
        <v>25</v>
      </c>
    </row>
    <row r="21" spans="1:13" ht="15.75" customHeight="1" x14ac:dyDescent="0.2">
      <c r="A21" s="2" t="s">
        <v>122</v>
      </c>
      <c r="B21" s="2" t="s">
        <v>118</v>
      </c>
      <c r="C21" s="2" t="s">
        <v>16</v>
      </c>
      <c r="D21" s="2" t="s">
        <v>15</v>
      </c>
      <c r="E21" s="2" t="s">
        <v>14</v>
      </c>
      <c r="F21" s="2" t="s">
        <v>13</v>
      </c>
      <c r="I21" s="2" t="s">
        <v>118</v>
      </c>
      <c r="J21" s="2" t="s">
        <v>16</v>
      </c>
      <c r="K21" s="2" t="s">
        <v>15</v>
      </c>
      <c r="L21" s="2" t="s">
        <v>14</v>
      </c>
      <c r="M21" s="2" t="s">
        <v>13</v>
      </c>
    </row>
    <row r="22" spans="1:13" ht="15.75" customHeight="1" x14ac:dyDescent="0.2">
      <c r="A22" s="2" t="s">
        <v>123</v>
      </c>
      <c r="B22">
        <f t="shared" ref="B22:F22" si="0">COUNTIF($C$2:$C$15,B21)</f>
        <v>0</v>
      </c>
      <c r="C22">
        <f t="shared" si="0"/>
        <v>2</v>
      </c>
      <c r="D22">
        <f t="shared" si="0"/>
        <v>3</v>
      </c>
      <c r="E22">
        <f t="shared" si="0"/>
        <v>5</v>
      </c>
      <c r="F22">
        <f t="shared" si="0"/>
        <v>4</v>
      </c>
      <c r="H22" s="2" t="s">
        <v>18</v>
      </c>
      <c r="I22">
        <f>COUNTIF($H$2:$H$15,I21)</f>
        <v>0</v>
      </c>
      <c r="J22">
        <f t="shared" ref="J22:M22" si="1">COUNTIF($H$2:$H$15,J21)</f>
        <v>1</v>
      </c>
      <c r="K22">
        <f t="shared" si="1"/>
        <v>5</v>
      </c>
      <c r="L22">
        <f t="shared" si="1"/>
        <v>6</v>
      </c>
      <c r="M22">
        <f t="shared" si="1"/>
        <v>2</v>
      </c>
    </row>
    <row r="23" spans="1:13" ht="15.75" customHeight="1" x14ac:dyDescent="0.2">
      <c r="A23" s="2" t="s">
        <v>124</v>
      </c>
      <c r="B23">
        <f t="shared" ref="B23:F23" si="2">COUNTIF($D$2:$D$15,B21)</f>
        <v>1</v>
      </c>
      <c r="C23">
        <f t="shared" si="2"/>
        <v>1</v>
      </c>
      <c r="D23">
        <f t="shared" si="2"/>
        <v>7</v>
      </c>
      <c r="E23">
        <f t="shared" si="2"/>
        <v>5</v>
      </c>
      <c r="F23">
        <f t="shared" si="2"/>
        <v>0</v>
      </c>
      <c r="H23" s="2" t="s">
        <v>19</v>
      </c>
      <c r="I23">
        <f>COUNTIF($I$2:$I$15,I21)</f>
        <v>0</v>
      </c>
      <c r="J23">
        <f t="shared" ref="J23:M23" si="3">COUNTIF($I$2:$I$15,J21)</f>
        <v>4</v>
      </c>
      <c r="K23">
        <f t="shared" si="3"/>
        <v>5</v>
      </c>
      <c r="L23">
        <f t="shared" si="3"/>
        <v>4</v>
      </c>
      <c r="M23">
        <f t="shared" si="3"/>
        <v>1</v>
      </c>
    </row>
    <row r="24" spans="1:13" ht="15.75" customHeight="1" x14ac:dyDescent="0.2">
      <c r="A24" s="2" t="s">
        <v>125</v>
      </c>
      <c r="B24">
        <f t="shared" ref="B24:F24" si="4">COUNTIF($E$2:$E$15,B21)</f>
        <v>0</v>
      </c>
      <c r="C24">
        <f t="shared" si="4"/>
        <v>3</v>
      </c>
      <c r="D24">
        <f t="shared" si="4"/>
        <v>5</v>
      </c>
      <c r="E24">
        <f t="shared" si="4"/>
        <v>5</v>
      </c>
      <c r="F24">
        <f t="shared" si="4"/>
        <v>1</v>
      </c>
      <c r="H24" s="2" t="s">
        <v>127</v>
      </c>
      <c r="I24">
        <f>COUNTIF($J$2:$J$15,I21)</f>
        <v>0</v>
      </c>
      <c r="J24">
        <f t="shared" ref="J24:M24" si="5">COUNTIF($J$2:$J$15,J21)</f>
        <v>2</v>
      </c>
      <c r="K24">
        <f t="shared" si="5"/>
        <v>3</v>
      </c>
      <c r="L24">
        <f t="shared" si="5"/>
        <v>7</v>
      </c>
      <c r="M24">
        <f t="shared" si="5"/>
        <v>2</v>
      </c>
    </row>
    <row r="25" spans="1:13" ht="15.75" customHeight="1" x14ac:dyDescent="0.2">
      <c r="A25" s="2" t="s">
        <v>126</v>
      </c>
      <c r="B25">
        <f t="shared" ref="B25:F25" si="6">COUNTIF($F$2:$F$15,B21)</f>
        <v>1</v>
      </c>
      <c r="C25">
        <f t="shared" si="6"/>
        <v>2</v>
      </c>
      <c r="D25">
        <f t="shared" si="6"/>
        <v>3</v>
      </c>
      <c r="E25">
        <f t="shared" si="6"/>
        <v>6</v>
      </c>
      <c r="F25">
        <f t="shared" si="6"/>
        <v>2</v>
      </c>
      <c r="H25" s="2" t="s">
        <v>25</v>
      </c>
      <c r="I25">
        <f>COUNTIF($K$2:$K$15,I21)</f>
        <v>0</v>
      </c>
      <c r="J25">
        <f t="shared" ref="J25:M25" si="7">COUNTIF($K$2:$K$15,J21)</f>
        <v>0</v>
      </c>
      <c r="K25">
        <f t="shared" si="7"/>
        <v>5</v>
      </c>
      <c r="L25">
        <f t="shared" si="7"/>
        <v>3</v>
      </c>
      <c r="M25">
        <f t="shared" si="7"/>
        <v>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abSelected="1" workbookViewId="0">
      <pane ySplit="1" topLeftCell="A29" activePane="bottomLeft" state="frozen"/>
      <selection pane="bottomLeft" activeCell="F62" sqref="F62"/>
    </sheetView>
  </sheetViews>
  <sheetFormatPr defaultRowHeight="12.75" x14ac:dyDescent="0.2"/>
  <cols>
    <col min="1" max="1" width="27.7109375" bestFit="1" customWidth="1"/>
    <col min="2" max="2" width="27.42578125" bestFit="1" customWidth="1"/>
    <col min="3" max="3" width="33" bestFit="1" customWidth="1"/>
    <col min="4" max="4" width="35.7109375" bestFit="1" customWidth="1"/>
    <col min="5" max="5" width="32.5703125" bestFit="1" customWidth="1"/>
    <col min="6" max="6" width="32.28515625" bestFit="1" customWidth="1"/>
    <col min="7" max="7" width="31.5703125" bestFit="1" customWidth="1"/>
    <col min="8" max="8" width="32.7109375" bestFit="1" customWidth="1"/>
    <col min="9" max="13" width="36.5703125" bestFit="1" customWidth="1"/>
  </cols>
  <sheetData>
    <row r="1" spans="1:13" ht="25.5" x14ac:dyDescent="0.2">
      <c r="A1" s="30" t="s">
        <v>0</v>
      </c>
      <c r="B1" s="31" t="s">
        <v>93</v>
      </c>
      <c r="C1" s="31" t="s">
        <v>2</v>
      </c>
      <c r="D1" s="31" t="s">
        <v>3</v>
      </c>
      <c r="E1" s="31" t="s">
        <v>4</v>
      </c>
      <c r="F1" s="31" t="s">
        <v>5</v>
      </c>
      <c r="G1" s="31" t="s">
        <v>6</v>
      </c>
      <c r="H1" s="31" t="s">
        <v>7</v>
      </c>
      <c r="I1" s="31" t="s">
        <v>128</v>
      </c>
      <c r="J1" s="31" t="s">
        <v>9</v>
      </c>
      <c r="K1" s="31" t="s">
        <v>94</v>
      </c>
      <c r="L1" s="31" t="s">
        <v>95</v>
      </c>
      <c r="M1" s="32" t="s">
        <v>96</v>
      </c>
    </row>
    <row r="2" spans="1:13" x14ac:dyDescent="0.2">
      <c r="A2" s="33" t="s">
        <v>97</v>
      </c>
      <c r="B2" s="34">
        <v>2822998</v>
      </c>
      <c r="C2" s="34" t="s">
        <v>15</v>
      </c>
      <c r="D2" s="34" t="s">
        <v>16</v>
      </c>
      <c r="E2" s="34" t="s">
        <v>15</v>
      </c>
      <c r="F2" s="34" t="s">
        <v>15</v>
      </c>
      <c r="G2" s="34" t="s">
        <v>14</v>
      </c>
      <c r="H2" s="34" t="s">
        <v>14</v>
      </c>
      <c r="I2" s="34" t="s">
        <v>13</v>
      </c>
      <c r="J2" s="34" t="s">
        <v>13</v>
      </c>
      <c r="K2" s="34">
        <v>7</v>
      </c>
      <c r="L2" s="34" t="s">
        <v>98</v>
      </c>
      <c r="M2" s="35"/>
    </row>
    <row r="3" spans="1:13" x14ac:dyDescent="0.2">
      <c r="A3" s="33" t="s">
        <v>99</v>
      </c>
      <c r="B3" s="34">
        <v>4183247</v>
      </c>
      <c r="C3" s="34" t="s">
        <v>15</v>
      </c>
      <c r="D3" s="34" t="s">
        <v>14</v>
      </c>
      <c r="E3" s="34" t="s">
        <v>14</v>
      </c>
      <c r="F3" s="34" t="s">
        <v>15</v>
      </c>
      <c r="G3" s="34" t="s">
        <v>15</v>
      </c>
      <c r="H3" s="34" t="s">
        <v>15</v>
      </c>
      <c r="I3" s="34" t="s">
        <v>14</v>
      </c>
      <c r="J3" s="34" t="s">
        <v>13</v>
      </c>
      <c r="K3" s="34">
        <v>7</v>
      </c>
      <c r="L3" s="34">
        <v>3</v>
      </c>
      <c r="M3" s="35"/>
    </row>
    <row r="4" spans="1:13" x14ac:dyDescent="0.2">
      <c r="A4" s="33" t="s">
        <v>100</v>
      </c>
      <c r="B4" s="34">
        <v>7762477</v>
      </c>
      <c r="C4" s="34" t="s">
        <v>14</v>
      </c>
      <c r="D4" s="34" t="s">
        <v>14</v>
      </c>
      <c r="E4" s="34" t="s">
        <v>13</v>
      </c>
      <c r="F4" s="34" t="s">
        <v>14</v>
      </c>
      <c r="G4" s="34" t="s">
        <v>16</v>
      </c>
      <c r="H4" s="34" t="s">
        <v>16</v>
      </c>
      <c r="I4" s="34" t="s">
        <v>14</v>
      </c>
      <c r="J4" s="34" t="s">
        <v>14</v>
      </c>
      <c r="K4" s="34">
        <v>7</v>
      </c>
      <c r="L4" s="34" t="s">
        <v>101</v>
      </c>
      <c r="M4" s="35"/>
    </row>
    <row r="5" spans="1:13" x14ac:dyDescent="0.2">
      <c r="A5" s="33" t="s">
        <v>102</v>
      </c>
      <c r="B5" s="34">
        <v>8096889</v>
      </c>
      <c r="C5" s="34" t="s">
        <v>16</v>
      </c>
      <c r="D5" s="34" t="s">
        <v>16</v>
      </c>
      <c r="E5" s="34" t="s">
        <v>14</v>
      </c>
      <c r="F5" s="34" t="s">
        <v>15</v>
      </c>
      <c r="G5" s="34" t="s">
        <v>16</v>
      </c>
      <c r="H5" s="34" t="s">
        <v>14</v>
      </c>
      <c r="I5" s="34" t="s">
        <v>16</v>
      </c>
      <c r="J5" s="34" t="s">
        <v>14</v>
      </c>
      <c r="K5" s="34">
        <v>5</v>
      </c>
      <c r="L5" s="34" t="s">
        <v>103</v>
      </c>
      <c r="M5" s="35"/>
    </row>
    <row r="6" spans="1:13" x14ac:dyDescent="0.2">
      <c r="A6" s="33" t="s">
        <v>104</v>
      </c>
      <c r="B6" s="34">
        <v>8430193</v>
      </c>
      <c r="C6" s="34" t="s">
        <v>14</v>
      </c>
      <c r="D6" s="34" t="s">
        <v>15</v>
      </c>
      <c r="E6" s="34" t="s">
        <v>14</v>
      </c>
      <c r="F6" s="34" t="s">
        <v>16</v>
      </c>
      <c r="G6" s="34" t="s">
        <v>15</v>
      </c>
      <c r="H6" s="34" t="s">
        <v>14</v>
      </c>
      <c r="I6" s="34" t="s">
        <v>14</v>
      </c>
      <c r="J6" s="34" t="s">
        <v>13</v>
      </c>
      <c r="K6" s="34">
        <v>8</v>
      </c>
      <c r="L6" s="34">
        <v>5</v>
      </c>
      <c r="M6" s="35"/>
    </row>
    <row r="7" spans="1:13" x14ac:dyDescent="0.2">
      <c r="A7" s="33" t="s">
        <v>105</v>
      </c>
      <c r="B7" s="34">
        <v>4309395</v>
      </c>
      <c r="C7" s="34" t="s">
        <v>15</v>
      </c>
      <c r="D7" s="34" t="s">
        <v>15</v>
      </c>
      <c r="E7" s="34" t="s">
        <v>15</v>
      </c>
      <c r="F7" s="34" t="s">
        <v>15</v>
      </c>
      <c r="G7" s="34" t="s">
        <v>15</v>
      </c>
      <c r="H7" s="34" t="s">
        <v>15</v>
      </c>
      <c r="I7" s="34" t="s">
        <v>15</v>
      </c>
      <c r="J7" s="34" t="s">
        <v>15</v>
      </c>
      <c r="K7" s="34">
        <v>5</v>
      </c>
      <c r="L7" s="34">
        <v>1</v>
      </c>
      <c r="M7" s="35" t="s">
        <v>106</v>
      </c>
    </row>
    <row r="8" spans="1:13" x14ac:dyDescent="0.2">
      <c r="A8" s="33" t="s">
        <v>107</v>
      </c>
      <c r="B8" s="34">
        <v>2951642</v>
      </c>
      <c r="C8" s="34" t="s">
        <v>13</v>
      </c>
      <c r="D8" s="34" t="s">
        <v>14</v>
      </c>
      <c r="E8" s="34" t="s">
        <v>13</v>
      </c>
      <c r="F8" s="34" t="s">
        <v>15</v>
      </c>
      <c r="G8" s="34" t="s">
        <v>15</v>
      </c>
      <c r="H8" s="34" t="s">
        <v>14</v>
      </c>
      <c r="I8" s="34" t="s">
        <v>14</v>
      </c>
      <c r="J8" s="34" t="s">
        <v>15</v>
      </c>
      <c r="K8" s="34">
        <v>4</v>
      </c>
      <c r="L8" s="34">
        <v>3</v>
      </c>
      <c r="M8" s="35" t="s">
        <v>108</v>
      </c>
    </row>
    <row r="9" spans="1:13" ht="25.5" x14ac:dyDescent="0.2">
      <c r="A9" s="33" t="s">
        <v>109</v>
      </c>
      <c r="B9" s="34">
        <v>8203262</v>
      </c>
      <c r="C9" s="34" t="s">
        <v>14</v>
      </c>
      <c r="D9" s="34" t="s">
        <v>14</v>
      </c>
      <c r="E9" s="34" t="s">
        <v>14</v>
      </c>
      <c r="F9" s="34" t="s">
        <v>14</v>
      </c>
      <c r="G9" s="34" t="s">
        <v>14</v>
      </c>
      <c r="H9" s="34" t="s">
        <v>14</v>
      </c>
      <c r="I9" s="34" t="s">
        <v>14</v>
      </c>
      <c r="J9" s="34" t="s">
        <v>14</v>
      </c>
      <c r="K9" s="34">
        <v>3</v>
      </c>
      <c r="L9" s="34">
        <v>2</v>
      </c>
      <c r="M9" s="35" t="s">
        <v>110</v>
      </c>
    </row>
    <row r="10" spans="1:13" ht="409.5" x14ac:dyDescent="0.2">
      <c r="A10" s="36" t="s">
        <v>111</v>
      </c>
      <c r="B10" s="37">
        <v>9136014</v>
      </c>
      <c r="C10" s="37" t="s">
        <v>14</v>
      </c>
      <c r="D10" s="37" t="s">
        <v>16</v>
      </c>
      <c r="E10" s="37" t="s">
        <v>14</v>
      </c>
      <c r="F10" s="37" t="s">
        <v>15</v>
      </c>
      <c r="G10" s="37" t="s">
        <v>15</v>
      </c>
      <c r="H10" s="37" t="s">
        <v>16</v>
      </c>
      <c r="I10" s="37" t="s">
        <v>16</v>
      </c>
      <c r="J10" s="37" t="s">
        <v>13</v>
      </c>
      <c r="K10" s="37">
        <v>10</v>
      </c>
      <c r="L10" s="37" t="s">
        <v>112</v>
      </c>
      <c r="M10" s="38" t="s">
        <v>141</v>
      </c>
    </row>
    <row r="11" spans="1:13" x14ac:dyDescent="0.2">
      <c r="A11" s="33" t="s">
        <v>114</v>
      </c>
      <c r="B11" s="34">
        <v>7558747</v>
      </c>
      <c r="C11" s="34" t="s">
        <v>13</v>
      </c>
      <c r="D11" s="34" t="s">
        <v>13</v>
      </c>
      <c r="E11" s="34" t="s">
        <v>13</v>
      </c>
      <c r="F11" s="34" t="s">
        <v>14</v>
      </c>
      <c r="G11" s="34" t="s">
        <v>14</v>
      </c>
      <c r="H11" s="34" t="s">
        <v>13</v>
      </c>
      <c r="I11" s="34" t="s">
        <v>13</v>
      </c>
      <c r="J11" s="34" t="s">
        <v>13</v>
      </c>
      <c r="K11" s="34">
        <v>3</v>
      </c>
      <c r="L11" s="34">
        <v>2</v>
      </c>
      <c r="M11" s="35"/>
    </row>
    <row r="12" spans="1:13" x14ac:dyDescent="0.2">
      <c r="A12" s="33" t="s">
        <v>115</v>
      </c>
      <c r="B12" s="34">
        <v>8140898</v>
      </c>
      <c r="C12" s="34" t="s">
        <v>14</v>
      </c>
      <c r="D12" s="34" t="s">
        <v>15</v>
      </c>
      <c r="E12" s="34" t="s">
        <v>16</v>
      </c>
      <c r="F12" s="34" t="s">
        <v>15</v>
      </c>
      <c r="G12" s="34" t="s">
        <v>14</v>
      </c>
      <c r="H12" s="34" t="s">
        <v>15</v>
      </c>
      <c r="I12" s="34" t="s">
        <v>14</v>
      </c>
      <c r="J12" s="34" t="s">
        <v>15</v>
      </c>
      <c r="K12" s="34">
        <v>7</v>
      </c>
      <c r="L12" s="34">
        <v>2</v>
      </c>
      <c r="M12" s="35" t="s">
        <v>116</v>
      </c>
    </row>
    <row r="13" spans="1:13" x14ac:dyDescent="0.2">
      <c r="A13" s="33" t="s">
        <v>117</v>
      </c>
      <c r="B13" s="34">
        <v>9499199</v>
      </c>
      <c r="C13" s="34" t="s">
        <v>15</v>
      </c>
      <c r="D13" s="34" t="s">
        <v>15</v>
      </c>
      <c r="E13" s="34" t="s">
        <v>16</v>
      </c>
      <c r="F13" s="34" t="s">
        <v>14</v>
      </c>
      <c r="G13" s="34" t="s">
        <v>16</v>
      </c>
      <c r="H13" s="34" t="s">
        <v>118</v>
      </c>
      <c r="I13" s="34" t="s">
        <v>15</v>
      </c>
      <c r="J13" s="34" t="s">
        <v>15</v>
      </c>
      <c r="K13" s="34">
        <v>8</v>
      </c>
      <c r="L13" s="34" t="s">
        <v>98</v>
      </c>
      <c r="M13" s="35"/>
    </row>
    <row r="14" spans="1:13" ht="114.75" x14ac:dyDescent="0.2">
      <c r="A14" s="33" t="s">
        <v>119</v>
      </c>
      <c r="B14" s="34">
        <v>4518716</v>
      </c>
      <c r="C14" s="34" t="s">
        <v>15</v>
      </c>
      <c r="D14" s="34" t="s">
        <v>16</v>
      </c>
      <c r="E14" s="34" t="s">
        <v>13</v>
      </c>
      <c r="F14" s="34" t="s">
        <v>118</v>
      </c>
      <c r="G14" s="34" t="s">
        <v>14</v>
      </c>
      <c r="H14" s="34" t="s">
        <v>14</v>
      </c>
      <c r="I14" s="34" t="s">
        <v>15</v>
      </c>
      <c r="J14" s="34" t="s">
        <v>15</v>
      </c>
      <c r="K14" s="34">
        <v>8</v>
      </c>
      <c r="L14" s="34">
        <v>5</v>
      </c>
      <c r="M14" s="35" t="s">
        <v>129</v>
      </c>
    </row>
    <row r="15" spans="1:13" x14ac:dyDescent="0.2">
      <c r="A15" s="33" t="s">
        <v>121</v>
      </c>
      <c r="B15" s="34">
        <v>5178947</v>
      </c>
      <c r="C15" s="34" t="s">
        <v>14</v>
      </c>
      <c r="D15" s="34" t="s">
        <v>15</v>
      </c>
      <c r="E15" s="34" t="s">
        <v>15</v>
      </c>
      <c r="F15" s="34" t="s">
        <v>14</v>
      </c>
      <c r="G15" s="34" t="s">
        <v>13</v>
      </c>
      <c r="H15" s="34" t="s">
        <v>13</v>
      </c>
      <c r="I15" s="34" t="s">
        <v>14</v>
      </c>
      <c r="J15" s="34" t="s">
        <v>13</v>
      </c>
      <c r="K15" s="34">
        <v>6</v>
      </c>
      <c r="L15" s="34">
        <v>25</v>
      </c>
      <c r="M15" s="35"/>
    </row>
    <row r="16" spans="1:13" ht="63.75" x14ac:dyDescent="0.2">
      <c r="A16" s="33" t="s">
        <v>130</v>
      </c>
      <c r="B16" s="34">
        <v>1455244</v>
      </c>
      <c r="C16" s="34" t="s">
        <v>14</v>
      </c>
      <c r="D16" s="34" t="s">
        <v>14</v>
      </c>
      <c r="E16" s="34" t="s">
        <v>14</v>
      </c>
      <c r="F16" s="34" t="s">
        <v>15</v>
      </c>
      <c r="G16" s="34" t="s">
        <v>15</v>
      </c>
      <c r="H16" s="34" t="s">
        <v>15</v>
      </c>
      <c r="I16" s="34" t="s">
        <v>14</v>
      </c>
      <c r="J16" s="34" t="s">
        <v>15</v>
      </c>
      <c r="K16" s="34">
        <v>9</v>
      </c>
      <c r="L16" s="34" t="s">
        <v>131</v>
      </c>
      <c r="M16" s="35" t="s">
        <v>132</v>
      </c>
    </row>
    <row r="17" spans="1:13" ht="51" x14ac:dyDescent="0.2">
      <c r="A17" s="33" t="s">
        <v>133</v>
      </c>
      <c r="B17" s="34">
        <v>9233128</v>
      </c>
      <c r="C17" s="34" t="s">
        <v>15</v>
      </c>
      <c r="D17" s="34" t="s">
        <v>14</v>
      </c>
      <c r="E17" s="34" t="s">
        <v>14</v>
      </c>
      <c r="F17" s="34" t="s">
        <v>14</v>
      </c>
      <c r="G17" s="34" t="s">
        <v>15</v>
      </c>
      <c r="H17" s="34" t="s">
        <v>16</v>
      </c>
      <c r="I17" s="34" t="s">
        <v>15</v>
      </c>
      <c r="J17" s="34" t="s">
        <v>15</v>
      </c>
      <c r="K17" s="34">
        <v>8</v>
      </c>
      <c r="L17" s="34">
        <v>7</v>
      </c>
      <c r="M17" s="35" t="s">
        <v>134</v>
      </c>
    </row>
    <row r="18" spans="1:13" ht="38.25" x14ac:dyDescent="0.2">
      <c r="A18" s="33" t="s">
        <v>135</v>
      </c>
      <c r="B18" s="34">
        <v>6913795</v>
      </c>
      <c r="C18" s="34" t="s">
        <v>15</v>
      </c>
      <c r="D18" s="34" t="s">
        <v>14</v>
      </c>
      <c r="E18" s="34" t="s">
        <v>15</v>
      </c>
      <c r="F18" s="34" t="s">
        <v>15</v>
      </c>
      <c r="G18" s="34" t="s">
        <v>15</v>
      </c>
      <c r="H18" s="34" t="s">
        <v>15</v>
      </c>
      <c r="I18" s="34" t="s">
        <v>14</v>
      </c>
      <c r="J18" s="34" t="s">
        <v>14</v>
      </c>
      <c r="K18" s="34">
        <v>5</v>
      </c>
      <c r="L18" s="34" t="s">
        <v>103</v>
      </c>
      <c r="M18" s="35" t="s">
        <v>136</v>
      </c>
    </row>
    <row r="19" spans="1:13" x14ac:dyDescent="0.2">
      <c r="A19" s="33" t="s">
        <v>137</v>
      </c>
      <c r="B19" s="34">
        <v>4663282</v>
      </c>
      <c r="C19" s="34" t="s">
        <v>15</v>
      </c>
      <c r="D19" s="34" t="s">
        <v>16</v>
      </c>
      <c r="E19" s="34" t="s">
        <v>15</v>
      </c>
      <c r="F19" s="34" t="s">
        <v>15</v>
      </c>
      <c r="G19" s="34" t="s">
        <v>15</v>
      </c>
      <c r="H19" s="34" t="s">
        <v>16</v>
      </c>
      <c r="I19" s="34" t="s">
        <v>15</v>
      </c>
      <c r="J19" s="34" t="s">
        <v>16</v>
      </c>
      <c r="K19" s="34">
        <v>6</v>
      </c>
      <c r="L19" s="34">
        <v>4</v>
      </c>
      <c r="M19" s="35"/>
    </row>
    <row r="20" spans="1:13" ht="306" x14ac:dyDescent="0.2">
      <c r="A20" s="36" t="s">
        <v>138</v>
      </c>
      <c r="B20" s="37">
        <v>9427460</v>
      </c>
      <c r="C20" s="37" t="s">
        <v>15</v>
      </c>
      <c r="D20" s="37" t="s">
        <v>15</v>
      </c>
      <c r="E20" s="37" t="s">
        <v>15</v>
      </c>
      <c r="F20" s="37" t="s">
        <v>15</v>
      </c>
      <c r="G20" s="37" t="s">
        <v>15</v>
      </c>
      <c r="H20" s="37" t="s">
        <v>15</v>
      </c>
      <c r="I20" s="37" t="s">
        <v>15</v>
      </c>
      <c r="J20" s="37" t="s">
        <v>14</v>
      </c>
      <c r="K20" s="37">
        <v>9</v>
      </c>
      <c r="L20" s="37">
        <v>10</v>
      </c>
      <c r="M20" s="42" t="s">
        <v>142</v>
      </c>
    </row>
    <row r="21" spans="1:13" x14ac:dyDescent="0.2">
      <c r="A21" s="39" t="s">
        <v>139</v>
      </c>
      <c r="B21" s="40">
        <v>4152710</v>
      </c>
      <c r="C21" s="40" t="s">
        <v>13</v>
      </c>
      <c r="D21" s="40" t="s">
        <v>13</v>
      </c>
      <c r="E21" s="40" t="s">
        <v>13</v>
      </c>
      <c r="F21" s="40" t="s">
        <v>13</v>
      </c>
      <c r="G21" s="40" t="s">
        <v>13</v>
      </c>
      <c r="H21" s="40" t="s">
        <v>13</v>
      </c>
      <c r="I21" s="40" t="s">
        <v>13</v>
      </c>
      <c r="J21" s="40" t="s">
        <v>13</v>
      </c>
      <c r="K21" s="40">
        <v>4</v>
      </c>
      <c r="L21" s="40">
        <v>3</v>
      </c>
      <c r="M21" s="41" t="s">
        <v>140</v>
      </c>
    </row>
    <row r="24" spans="1:13" x14ac:dyDescent="0.2">
      <c r="A24" s="2" t="s">
        <v>122</v>
      </c>
      <c r="B24" s="2" t="s">
        <v>118</v>
      </c>
      <c r="C24" s="2" t="s">
        <v>16</v>
      </c>
      <c r="D24" s="2" t="s">
        <v>15</v>
      </c>
      <c r="E24" s="2" t="s">
        <v>14</v>
      </c>
      <c r="F24" s="2" t="s">
        <v>13</v>
      </c>
    </row>
    <row r="25" spans="1:13" x14ac:dyDescent="0.2">
      <c r="A25" s="2" t="s">
        <v>123</v>
      </c>
      <c r="B25">
        <f>COUNTIF($E$2:$E$21,B24)</f>
        <v>0</v>
      </c>
      <c r="C25">
        <f t="shared" ref="C25:F25" si="0">COUNTIF($E$2:$E$21,C24)</f>
        <v>2</v>
      </c>
      <c r="D25">
        <f t="shared" si="0"/>
        <v>6</v>
      </c>
      <c r="E25">
        <f t="shared" si="0"/>
        <v>7</v>
      </c>
      <c r="F25">
        <f t="shared" si="0"/>
        <v>5</v>
      </c>
    </row>
    <row r="26" spans="1:13" x14ac:dyDescent="0.2">
      <c r="A26" s="2" t="s">
        <v>124</v>
      </c>
      <c r="B26">
        <f>COUNTIF($F$2:$F$21,B24)</f>
        <v>1</v>
      </c>
      <c r="C26">
        <f t="shared" ref="C26:F26" si="1">COUNTIF($F$2:$F$21,C24)</f>
        <v>1</v>
      </c>
      <c r="D26">
        <f t="shared" si="1"/>
        <v>11</v>
      </c>
      <c r="E26">
        <f t="shared" si="1"/>
        <v>6</v>
      </c>
      <c r="F26">
        <f t="shared" si="1"/>
        <v>1</v>
      </c>
    </row>
    <row r="27" spans="1:13" x14ac:dyDescent="0.2">
      <c r="A27" s="2" t="s">
        <v>125</v>
      </c>
      <c r="B27">
        <f>COUNTIF($G$2:$G$21,B24)</f>
        <v>0</v>
      </c>
      <c r="C27">
        <f t="shared" ref="C27:F27" si="2">COUNTIF($G$2:$G$21,C24)</f>
        <v>3</v>
      </c>
      <c r="D27">
        <f t="shared" si="2"/>
        <v>10</v>
      </c>
      <c r="E27">
        <f t="shared" si="2"/>
        <v>5</v>
      </c>
      <c r="F27">
        <f t="shared" si="2"/>
        <v>2</v>
      </c>
    </row>
    <row r="28" spans="1:13" x14ac:dyDescent="0.2">
      <c r="A28" s="2" t="s">
        <v>126</v>
      </c>
      <c r="B28">
        <f>COUNTIF($H$2:$H$21,B24)</f>
        <v>1</v>
      </c>
      <c r="C28">
        <f t="shared" ref="C28:F28" si="3">COUNTIF($H$2:$H$21,C24)</f>
        <v>4</v>
      </c>
      <c r="D28">
        <f t="shared" si="3"/>
        <v>6</v>
      </c>
      <c r="E28">
        <f t="shared" si="3"/>
        <v>6</v>
      </c>
      <c r="F28">
        <f t="shared" si="3"/>
        <v>3</v>
      </c>
    </row>
    <row r="31" spans="1:13" x14ac:dyDescent="0.2">
      <c r="B31" s="2" t="s">
        <v>118</v>
      </c>
      <c r="C31" s="2" t="s">
        <v>16</v>
      </c>
      <c r="D31" s="2" t="s">
        <v>15</v>
      </c>
      <c r="E31" s="2" t="s">
        <v>14</v>
      </c>
      <c r="F31" s="2" t="s">
        <v>13</v>
      </c>
    </row>
    <row r="32" spans="1:13" x14ac:dyDescent="0.2">
      <c r="A32" s="2" t="s">
        <v>18</v>
      </c>
      <c r="B32">
        <f>COUNTIF($C$2:$C$21,B31)</f>
        <v>0</v>
      </c>
      <c r="C32">
        <f t="shared" ref="C32:F32" si="4">COUNTIF($C$2:$C$21,C31)</f>
        <v>1</v>
      </c>
      <c r="D32">
        <f t="shared" si="4"/>
        <v>9</v>
      </c>
      <c r="E32">
        <f t="shared" si="4"/>
        <v>7</v>
      </c>
      <c r="F32">
        <f t="shared" si="4"/>
        <v>3</v>
      </c>
    </row>
    <row r="33" spans="1:6" x14ac:dyDescent="0.2">
      <c r="A33" s="2" t="s">
        <v>19</v>
      </c>
      <c r="B33">
        <f>COUNTIF($D$2:$D$21,B31)</f>
        <v>0</v>
      </c>
      <c r="C33">
        <f t="shared" ref="C33:F33" si="5">COUNTIF($D$2:$D$21,C31)</f>
        <v>5</v>
      </c>
      <c r="D33">
        <f t="shared" si="5"/>
        <v>6</v>
      </c>
      <c r="E33">
        <f t="shared" si="5"/>
        <v>7</v>
      </c>
      <c r="F33">
        <f t="shared" si="5"/>
        <v>2</v>
      </c>
    </row>
    <row r="34" spans="1:6" x14ac:dyDescent="0.2">
      <c r="A34" s="2" t="s">
        <v>127</v>
      </c>
      <c r="B34">
        <f>COUNTIF($I$2:$I$21,B31)</f>
        <v>0</v>
      </c>
      <c r="C34">
        <f t="shared" ref="C34:F34" si="6">COUNTIF($I$2:$I$21,C31)</f>
        <v>2</v>
      </c>
      <c r="D34">
        <f t="shared" si="6"/>
        <v>6</v>
      </c>
      <c r="E34">
        <f t="shared" si="6"/>
        <v>9</v>
      </c>
      <c r="F34">
        <f t="shared" si="6"/>
        <v>3</v>
      </c>
    </row>
    <row r="35" spans="1:6" x14ac:dyDescent="0.2">
      <c r="A35" s="2" t="s">
        <v>25</v>
      </c>
      <c r="B35">
        <f>COUNTIF($J$2:$J$21,B31)</f>
        <v>0</v>
      </c>
      <c r="C35">
        <f t="shared" ref="C35:F35" si="7">COUNTIF($J$2:$J$21,C31)</f>
        <v>1</v>
      </c>
      <c r="D35">
        <f t="shared" si="7"/>
        <v>7</v>
      </c>
      <c r="E35">
        <f t="shared" si="7"/>
        <v>5</v>
      </c>
      <c r="F35">
        <f t="shared" si="7"/>
        <v>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Classroom</vt:lpstr>
      <vt:lpstr>Mturk-Partial</vt:lpstr>
      <vt:lpstr>MTurk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Shashank Singh</cp:lastModifiedBy>
  <dcterms:modified xsi:type="dcterms:W3CDTF">2017-05-08T04:39:13Z</dcterms:modified>
</cp:coreProperties>
</file>