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347158F-8F98-4D4F-9851-D5A7179B86F4}" xr6:coauthVersionLast="47" xr6:coauthVersionMax="47" xr10:uidLastSave="{00000000-0000-0000-0000-000000000000}"/>
  <bookViews>
    <workbookView xWindow="-120" yWindow="-120" windowWidth="20730" windowHeight="11160" firstSheet="2" activeTab="5" xr2:uid="{6835C5E1-A5AF-46F6-AB34-779C16BF0DB8}"/>
  </bookViews>
  <sheets>
    <sheet name="maches win by team" sheetId="3" r:id="rId1"/>
    <sheet name="Toss Decision" sheetId="4" r:id="rId2"/>
    <sheet name="Top10 " sheetId="5" r:id="rId3"/>
    <sheet name="MOM" sheetId="6" r:id="rId4"/>
    <sheet name="Sheet6" sheetId="8" r:id="rId5"/>
    <sheet name="Dashboard" sheetId="9" r:id="rId6"/>
    <sheet name="IPL Matches 2008-2018" sheetId="1" r:id="rId7"/>
    <sheet name="Title Winner" sheetId="7"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nm.Print_Area" localSheetId="5">Dashboard!$A$1:$S$38</definedName>
    <definedName name="Slicer_Season2">#N/A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8" l="1"/>
  <c r="I4" i="8" s="1"/>
  <c r="D5" i="7"/>
  <c r="D6" i="7"/>
  <c r="D7" i="7"/>
  <c r="D8" i="7"/>
  <c r="D9" i="7"/>
  <c r="D4" i="7"/>
  <c r="D4" i="6"/>
  <c r="D5" i="6"/>
  <c r="D6" i="6"/>
  <c r="D7" i="6"/>
  <c r="D8" i="6"/>
  <c r="D9" i="6"/>
  <c r="D10" i="6"/>
  <c r="D11" i="6"/>
  <c r="D12" i="6"/>
  <c r="D3" i="6"/>
  <c r="E5" i="7"/>
  <c r="E9" i="7"/>
  <c r="E6" i="7"/>
  <c r="E7" i="7"/>
  <c r="E8" i="7"/>
  <c r="E4" i="7"/>
  <c r="E12" i="6"/>
  <c r="E10" i="6"/>
  <c r="E8" i="6"/>
  <c r="E9" i="6"/>
  <c r="E7" i="6"/>
  <c r="E3" i="6"/>
  <c r="E4" i="6"/>
  <c r="E5" i="6"/>
  <c r="E11" i="6"/>
  <c r="E6" i="6"/>
  <c r="F4" i="8" l="1"/>
  <c r="G4" i="8"/>
  <c r="H4" i="8"/>
</calcChain>
</file>

<file path=xl/sharedStrings.xml><?xml version="1.0" encoding="utf-8"?>
<sst xmlns="http://schemas.openxmlformats.org/spreadsheetml/2006/main" count="8575" uniqueCount="430">
  <si>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</si>
  <si>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</si>
  <si>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</si>
  <si>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</si>
  <si>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</si>
  <si>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</si>
  <si>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</si>
  <si>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</si>
  <si>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</si>
  <si>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</si>
  <si>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</si>
  <si>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</si>
  <si>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</si>
  <si>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</si>
  <si>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</si>
  <si>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</si>
  <si>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</si>
  <si>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</si>
  <si>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</si>
  <si>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</si>
  <si>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</si>
  <si>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</si>
  <si>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</si>
  <si>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</si>
  <si>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</si>
  <si>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</si>
  <si>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</si>
  <si>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</si>
  <si>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</si>
  <si>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</si>
  <si>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</si>
  <si>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</si>
  <si>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</si>
  <si>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</si>
  <si>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</si>
  <si>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</si>
  <si>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</si>
  <si>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</si>
  <si>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</si>
  <si>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</si>
  <si>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</si>
  <si>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</si>
  <si>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</si>
  <si>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</si>
  <si>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</si>
  <si>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</si>
  <si>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</si>
  <si>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</si>
  <si>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</si>
  <si>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</si>
  <si>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</si>
  <si>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</si>
  <si>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</si>
  <si>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</si>
  <si>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</si>
  <si>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</si>
  <si>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</si>
  <si>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</si>
  <si>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</si>
  <si>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</si>
  <si>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</si>
  <si>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</si>
  <si>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</si>
  <si>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</si>
  <si>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</si>
  <si>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</si>
  <si>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</si>
  <si>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</si>
  <si>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</si>
  <si>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</si>
  <si>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</si>
  <si>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</si>
  <si>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</si>
  <si>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</si>
  <si>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</si>
  <si>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</si>
  <si>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</si>
  <si>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</si>
  <si>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</si>
  <si>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</si>
  <si>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</si>
  <si>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</si>
  <si>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</si>
  <si>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</si>
  <si>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</si>
  <si>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</si>
  <si>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</si>
  <si>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</si>
  <si>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</si>
  <si>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</si>
  <si>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</si>
  <si>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</si>
  <si>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</si>
  <si>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</si>
  <si>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</si>
  <si>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</si>
  <si>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</si>
  <si>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</si>
  <si>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</si>
  <si>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</si>
  <si>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</si>
  <si>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</si>
  <si>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</si>
  <si>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</si>
  <si>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</si>
  <si>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</si>
  <si>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</si>
  <si>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</si>
  <si>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</si>
  <si>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</si>
  <si>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</si>
  <si>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</si>
  <si>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</si>
  <si>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</si>
  <si>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</si>
  <si>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</si>
  <si>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</si>
  <si>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</si>
  <si>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</si>
  <si>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</si>
  <si>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</si>
  <si>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</si>
  <si>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</si>
  <si>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</si>
  <si>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</si>
  <si>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</si>
  <si>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</si>
  <si>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</si>
  <si>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</si>
  <si>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</si>
  <si>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</si>
  <si>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</si>
  <si>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</si>
  <si>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</si>
  <si>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</si>
  <si>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</si>
  <si>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</si>
  <si>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</si>
  <si>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</si>
  <si>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</si>
  <si>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</si>
  <si>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</si>
  <si>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</si>
  <si>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</si>
  <si>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</si>
  <si>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</si>
  <si>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</si>
  <si>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</si>
  <si>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</si>
  <si>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</si>
  <si>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</si>
  <si>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</si>
  <si>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</si>
  <si>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</si>
  <si>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</si>
  <si>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</si>
  <si>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</si>
  <si>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</si>
  <si>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</si>
  <si>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</si>
  <si>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</si>
  <si>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</si>
  <si>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</si>
  <si>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</si>
  <si>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</si>
  <si>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</si>
  <si>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</si>
  <si>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</si>
  <si>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</si>
  <si>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</si>
  <si>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</si>
  <si>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</si>
  <si>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</si>
  <si>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</si>
  <si>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</si>
  <si>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</si>
  <si>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</si>
  <si>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</si>
  <si>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</si>
  <si>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</si>
  <si>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</si>
  <si>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</si>
  <si>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</si>
  <si>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</si>
  <si>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</si>
  <si>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</si>
  <si>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</si>
  <si>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</si>
  <si>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</si>
  <si>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</si>
  <si>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</si>
  <si>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</si>
  <si>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</si>
  <si>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</si>
  <si>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</si>
  <si>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</si>
  <si>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</si>
  <si>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</si>
  <si>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</si>
  <si>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</si>
  <si>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</si>
  <si>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</si>
  <si>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</si>
  <si>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</si>
  <si>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</si>
  <si>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</si>
  <si>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</si>
  <si>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</si>
  <si>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</si>
  <si>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</si>
  <si>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</si>
  <si>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</si>
  <si>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</si>
  <si>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</si>
  <si>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</si>
  <si>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</si>
  <si>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</si>
  <si>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</si>
  <si>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</si>
  <si>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</si>
  <si>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</si>
  <si>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</si>
  <si>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</si>
  <si>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</si>
  <si>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</si>
  <si>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</si>
  <si>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</si>
  <si>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</si>
  <si>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</si>
  <si>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</si>
  <si>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</si>
  <si>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</si>
  <si>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</si>
  <si>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</si>
  <si>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</si>
  <si>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</si>
  <si>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</si>
  <si>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</si>
  <si>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</si>
  <si>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</si>
  <si>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</si>
  <si>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</si>
  <si>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</si>
  <si>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</si>
  <si>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</si>
  <si>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</si>
  <si>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</si>
  <si>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</si>
  <si>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</si>
  <si>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</si>
  <si>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</si>
  <si>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</si>
  <si>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</si>
  <si>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</si>
  <si>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</si>
  <si>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</si>
  <si>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</si>
  <si>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</si>
  <si>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</si>
  <si>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</si>
  <si>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</si>
  <si>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</si>
  <si>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</si>
  <si>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</si>
  <si>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</si>
  <si>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</si>
  <si>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</si>
  <si>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</si>
  <si>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</si>
  <si>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</si>
  <si>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</si>
  <si>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</si>
  <si>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</si>
  <si>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</si>
  <si>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</si>
  <si>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</si>
  <si>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</si>
  <si>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</si>
  <si>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</si>
  <si>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</si>
  <si>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</si>
  <si>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</si>
  <si>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</si>
  <si>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</si>
  <si>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</si>
  <si>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</si>
  <si>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</si>
  <si>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</si>
  <si>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</si>
  <si>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</si>
  <si>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</si>
  <si>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</si>
  <si>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</si>
  <si>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</si>
  <si>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</si>
  <si>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</si>
  <si>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</si>
  <si>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</si>
  <si>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</si>
  <si>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</si>
  <si>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</si>
  <si>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</si>
  <si>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</si>
  <si>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</si>
  <si>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</si>
  <si>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</si>
  <si>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</si>
  <si>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</si>
  <si>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</si>
  <si>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</si>
  <si>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</si>
  <si>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</si>
  <si>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</si>
  <si>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</si>
  <si>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</si>
  <si>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</si>
  <si>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</si>
  <si>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</si>
  <si>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</si>
  <si>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</si>
  <si>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</si>
  <si>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</si>
  <si>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</si>
  <si>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</si>
  <si>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</si>
  <si>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</si>
  <si>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</si>
  <si>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</si>
  <si>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</si>
  <si>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</si>
  <si>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</si>
  <si>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</si>
  <si>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</si>
  <si>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</si>
  <si>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</si>
  <si>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</si>
  <si>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</si>
  <si>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</si>
  <si>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</si>
  <si>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</si>
  <si>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</si>
  <si>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</si>
  <si>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</si>
  <si>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</si>
  <si>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</si>
  <si>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</si>
  <si>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</si>
  <si>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</si>
  <si>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</si>
  <si>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</si>
  <si>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</si>
  <si>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</si>
  <si>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</si>
  <si>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</si>
  <si>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</si>
  <si>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</si>
  <si>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</si>
  <si>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</si>
  <si>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</si>
  <si>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</si>
  <si>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</si>
  <si>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</si>
  <si>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</si>
  <si>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</si>
  <si>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</si>
  <si>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</si>
  <si>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</si>
  <si>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</si>
  <si>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</si>
  <si>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</si>
  <si>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</si>
  <si>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</si>
  <si>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</si>
  <si>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</si>
  <si>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</si>
  <si>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</si>
  <si>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</si>
  <si>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</si>
  <si>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</si>
  <si>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</si>
  <si>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</si>
  <si>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</si>
  <si>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</si>
  <si>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</si>
  <si>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</si>
  <si>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</si>
  <si>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</si>
  <si>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</si>
  <si>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</si>
  <si>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</si>
  <si>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</si>
  <si>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</si>
  <si>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</si>
  <si>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</si>
  <si>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</si>
  <si>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</si>
  <si>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</si>
  <si>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</si>
  <si>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</si>
  <si>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</si>
  <si>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</si>
  <si>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</si>
  <si>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</si>
  <si>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</si>
  <si>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</si>
  <si>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</si>
  <si>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</si>
  <si>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</si>
  <si>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</si>
  <si>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</si>
  <si>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</si>
  <si>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</si>
  <si>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</si>
  <si>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</si>
  <si>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</si>
  <si>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</si>
  <si>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</si>
  <si>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</si>
  <si>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</si>
  <si>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</si>
  <si>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</si>
  <si>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</si>
  <si>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</si>
  <si>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</si>
  <si>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</si>
  <si>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</si>
  <si>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</si>
  <si>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Man of Match</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</si>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</sst>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Project.xlsx]maches win by team!PivotTable1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Matches win by Team wrt Bat first and First since 2007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3.4694469519536142E-18"/>
              <c:y val="-5.5325034578147664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5F89D46-6991-403C-B5B6-F28D9DACEE8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6016001011921694E-2"/>
                  <c:h val="4.4177257925746824E-2"/>
                </c:manualLayout>
              </c15:layout>
              <c15:dlblFieldTable/>
              <c15:showDataLabelsRange val="0"/>
            </c:ext>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
              <c:y val="-3.3195020746887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1474190726158"/>
          <c:y val="7.407407407407407E-2"/>
          <c:w val="0.74826399825021872"/>
          <c:h val="0.51737022455526394"/>
        </c:manualLayout>
      </c:layout>
      <c:barChart>
        <c:barDir val="col"/>
        <c:grouping val="stacked"/>
        <c:varyColors val="0"/>
        <c:ser>
          <c:idx val="0"/>
          <c:order val="0"/>
          <c:tx>
            <c:strRef>
              <c:f>'maches win by team'!$B$3:$B$4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'maches win by team'!$B$5:$B$13</c:f>
              <c:numCache>
                <c:formatCode>0.00%</c:formatCode>
                <c:ptCount val="8"/>
                <c:pt idx="0">
                  <c:v>6.8965517241379309E-2</c:v>
                </c:pt>
                <c:pt idx="1">
                  <c:v>6.8965517241379309E-2</c:v>
                </c:pt>
                <c:pt idx="2">
                  <c:v>0.10344827586206896</c:v>
                </c:pt>
                <c:pt idx="3">
                  <c:v>5.1724137931034482E-2</c:v>
                </c:pt>
                <c:pt idx="4">
                  <c:v>1.7241379310344827E-2</c:v>
                </c:pt>
                <c:pt idx="5">
                  <c:v>8.6206896551724144E-2</c:v>
                </c:pt>
                <c:pt idx="6">
                  <c:v>5.1724137931034482E-2</c:v>
                </c:pt>
                <c:pt idx="7">
                  <c:v>0</c:v>
                </c:pt>
              </c:numCache>
            </c:numRef>
          </c:val>
          <c:extLst>
            <c:ext xmlns:c16="http://schemas.microsoft.com/office/drawing/2014/chart" uri="{C3380CC4-5D6E-409C-BE32-E72D297353CC}">
              <c16:uniqueId val="{00000000-0303-4706-B339-9263BD8C39A3}"/>
            </c:ext>
          </c:extLst>
        </c:ser>
        <c:ser>
          <c:idx val="1"/>
          <c:order val="1"/>
          <c:tx>
            <c:strRef>
              <c:f>'maches win by team'!$C$3:$C$4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'maches win by team'!$C$5:$C$13</c:f>
              <c:numCache>
                <c:formatCode>0.00%</c:formatCode>
                <c:ptCount val="8"/>
                <c:pt idx="0">
                  <c:v>0.15517241379310345</c:v>
                </c:pt>
                <c:pt idx="1">
                  <c:v>0.10344827586206896</c:v>
                </c:pt>
                <c:pt idx="2">
                  <c:v>5.1724137931034482E-2</c:v>
                </c:pt>
                <c:pt idx="3">
                  <c:v>6.8965517241379309E-2</c:v>
                </c:pt>
                <c:pt idx="4">
                  <c:v>0.10344827586206896</c:v>
                </c:pt>
                <c:pt idx="5">
                  <c:v>1.7241379310344827E-2</c:v>
                </c:pt>
                <c:pt idx="6">
                  <c:v>1.7241379310344827E-2</c:v>
                </c:pt>
                <c:pt idx="7">
                  <c:v>3.4482758620689655E-2</c:v>
                </c:pt>
              </c:numCache>
            </c:numRef>
          </c:val>
          <c:extLst>
            <c:ext xmlns:c16="http://schemas.microsoft.com/office/drawing/2014/chart" uri="{C3380CC4-5D6E-409C-BE32-E72D297353CC}">
              <c16:uniqueId val="{00000001-0303-4706-B339-9263BD8C39A3}"/>
            </c:ext>
          </c:extLst>
        </c:ser>
        <c:dLbls>
          <c:dLblPos val="ctr"/>
          <c:showLegendKey val="0"/>
          <c:showVal val="1"/>
          <c:showCatName val="0"/>
          <c:showSerName val="0"/>
          <c:showPercent val="0"/>
          <c:showBubbleSize val="0"/>
        </c:dLbls>
        <c:gapWidth val="53"/>
        <c:overlap val="100"/>
        <c:axId val="658903359"/>
        <c:axId val="658903839"/>
      </c:barChart>
      <c:catAx>
        <c:axId val="658903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8903839"/>
        <c:crosses val="autoZero"/>
        <c:auto val="1"/>
        <c:lblAlgn val="ctr"/>
        <c:lblOffset val="100"/>
        <c:noMultiLvlLbl val="0"/>
      </c:catAx>
      <c:valAx>
        <c:axId val="65890383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658903359"/>
        <c:crosses val="autoZero"/>
        <c:crossBetween val="between"/>
      </c:valAx>
      <c:spPr>
        <a:noFill/>
        <a:ln>
          <a:noFill/>
        </a:ln>
        <a:effectLst/>
      </c:spPr>
    </c:plotArea>
    <c:legend>
      <c:legendPos val="r"/>
      <c:layout>
        <c:manualLayout>
          <c:xMode val="edge"/>
          <c:yMode val="edge"/>
          <c:x val="0.42560661384152176"/>
          <c:y val="0.12578630796150483"/>
          <c:w val="0.13217470923245145"/>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Toss</a:t>
            </a:r>
            <a:r>
              <a:rPr lang="en-US" sz="1050" baseline="0"/>
              <a:t> Decision Based Winning Percentage</a:t>
            </a:r>
            <a:endParaRPr lang="en-US" sz="1050"/>
          </a:p>
        </c:rich>
      </c:tx>
      <c:layout>
        <c:manualLayout>
          <c:xMode val="edge"/>
          <c:yMode val="edge"/>
          <c:x val="0.2160623359580052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70-4E04-9AF5-AA6940B0CC2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170-4E04-9AF5-AA6940B0CC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0-4170-4E04-9AF5-AA6940B0CC2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6674540682414702"/>
          <c:y val="8.3494823563721218E-2"/>
          <c:w val="0.17492125984251966"/>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Project.xlsx]Top10 !PivotTable3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Top</a:t>
            </a:r>
            <a:r>
              <a:rPr lang="en-US" sz="1050" baseline="0"/>
              <a:t> 10 Venues with most Matches</a:t>
            </a:r>
            <a:endParaRPr lang="en-US" sz="1050"/>
          </a:p>
        </c:rich>
      </c:tx>
      <c:layout>
        <c:manualLayout>
          <c:xMode val="edge"/>
          <c:yMode val="edge"/>
          <c:x val="0.28272900262467193"/>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'Top10 '!$B$3:$B$4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'Top10 '!$B$5:$B$14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6A04-4506-9086-792E58E8C900}"/>
            </c:ext>
          </c:extLst>
        </c:ser>
        <c:ser>
          <c:idx val="1"/>
          <c:order val="1"/>
          <c:tx>
            <c:strRef>
              <c:f>'Top10 '!$C$3:$C$4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'Top10 '!$C$5:$C$14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6A04-4506-9086-792E58E8C900}"/>
            </c:ext>
          </c:extLst>
        </c:ser>
        <c:dLbls>
          <c:dLblPos val="ctr"/>
          <c:showLegendKey val="0"/>
          <c:showVal val="1"/>
          <c:showCatName val="0"/>
          <c:showSerName val="0"/>
          <c:showPercent val="0"/>
          <c:showBubbleSize val="0"/>
        </c:dLbls>
        <c:gapWidth val="82"/>
        <c:overlap val="100"/>
        <c:axId val="823923759"/>
        <c:axId val="823920879"/>
      </c:barChart>
      <c:catAx>
        <c:axId val="8239237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3920879"/>
        <c:crosses val="autoZero"/>
        <c:auto val="1"/>
        <c:lblAlgn val="ctr"/>
        <c:lblOffset val="100"/>
        <c:noMultiLvlLbl val="0"/>
      </c:catAx>
      <c:valAx>
        <c:axId val="823920879"/>
        <c:scaling>
          <c:orientation val="minMax"/>
        </c:scaling>
        <c:delete val="1"/>
        <c:axPos val="b"/>
        <c:numFmt formatCode="General" sourceLinked="1"/>
        <c:majorTickMark val="none"/>
        <c:minorTickMark val="none"/>
        <c:tickLblPos val="nextTo"/>
        <c:crossAx val="823923759"/>
        <c:crosses val="autoZero"/>
        <c:crossBetween val="between"/>
      </c:valAx>
      <c:spPr>
        <a:noFill/>
        <a:ln>
          <a:noFill/>
        </a:ln>
        <a:effectLst/>
      </c:spPr>
    </c:plotArea>
    <c:legend>
      <c:legendPos val="r"/>
      <c:layout>
        <c:manualLayout>
          <c:xMode val="edge"/>
          <c:yMode val="edge"/>
          <c:x val="0.66118985126859142"/>
          <c:y val="8.8749270924467785E-2"/>
          <c:w val="0.18603237095363079"/>
          <c:h val="0.100695538057742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Top 10 Man of Match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MOM!$E$2</c:f>
              <c:strCache>
                <c:ptCount val="1"/>
                <c:pt idx="0">
                  <c:v>Man of Match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MOM!$D$3:$D$12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MOM!$E$3:$E$12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E25E-4D2A-B59B-484758FEB6C6}"/>
            </c:ext>
          </c:extLst>
        </c:ser>
        <c:dLbls>
          <c:dLblPos val="inEnd"/>
          <c:showLegendKey val="0"/>
          <c:showVal val="1"/>
          <c:showCatName val="0"/>
          <c:showSerName val="0"/>
          <c:showPercent val="0"/>
          <c:showBubbleSize val="0"/>
        </c:dLbls>
        <c:gapWidth val="65"/>
        <c:axId val="969055375"/>
        <c:axId val="969059215"/>
      </c:barChart>
      <c:catAx>
        <c:axId val="969055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9059215"/>
        <c:crosses val="autoZero"/>
        <c:auto val="1"/>
        <c:lblAlgn val="ctr"/>
        <c:lblOffset val="100"/>
        <c:noMultiLvlLbl val="0"/>
      </c:catAx>
      <c:valAx>
        <c:axId val="9690592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times Man of Match</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6905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Project.xlsx]maches win by team!PivotTable1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Matches win by Team wrt Bat first and First since 2007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3.4694469519536142E-18"/>
              <c:y val="-5.5325034578147664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5F89D46-6991-403C-B5B6-F28D9DACEE80}" type="VALUE">
                  <a:rPr lang="en-US"/>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6016001011921694E-2"/>
                  <c:h val="4.4177257925746824E-2"/>
                </c:manualLayout>
              </c15:layout>
              <c15:dlblFieldTable/>
              <c15:showDataLabelsRange val="0"/>
            </c:ext>
          </c:extLst>
        </c:dLbl>
      </c:pivotFmt>
      <c:pivotFmt>
        <c:idx val="3"/>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
              <c:y val="-3.3195020746887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0"/>
              <c:y val="-3.3195020746887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lt1">
                <a:alpha val="50000"/>
              </a:schemeClr>
            </a:solidFill>
            <a:round/>
          </a:ln>
          <a:effectLst/>
        </c:spPr>
        <c:dLbl>
          <c:idx val="0"/>
          <c:layout>
            <c:manualLayout>
              <c:x val="-3.4694469519536142E-18"/>
              <c:y val="-5.5325034578147664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5F89D46-6991-403C-B5B6-F28D9DACEE80}" type="VALUE">
                  <a:rPr lang="en-US"/>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6016001011921694E-2"/>
                  <c:h val="4.4177257925746824E-2"/>
                </c:manualLayout>
              </c15:layout>
              <c15:dlblFieldTable/>
              <c15:showDataLabelsRange val="0"/>
            </c:ext>
          </c:extLst>
        </c:dLbl>
      </c:pivotFmt>
      <c:pivotFmt>
        <c:idx val="14"/>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dLbl>
          <c:idx val="0"/>
          <c:layout>
            <c:manualLayout>
              <c:x val="0"/>
              <c:y val="-3.3195020746887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alpha val="85000"/>
            </a:schemeClr>
          </a:solidFill>
          <a:ln w="9525" cap="flat" cmpd="sng" algn="ctr">
            <a:solidFill>
              <a:schemeClr val="lt1">
                <a:alpha val="50000"/>
              </a:schemeClr>
            </a:solidFill>
            <a:round/>
          </a:ln>
          <a:effectLst/>
        </c:spPr>
        <c:dLbl>
          <c:idx val="0"/>
          <c:layout>
            <c:manualLayout>
              <c:x val="-3.4694469519536142E-18"/>
              <c:y val="-5.5325034578147664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5F89D46-6991-403C-B5B6-F28D9DACEE8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6016001011921694E-2"/>
                  <c:h val="4.4177257925746824E-2"/>
                </c:manualLayout>
              </c15:layout>
              <c15:dlblFieldTable/>
              <c15:showDataLabelsRange val="0"/>
            </c:ext>
          </c:extLst>
        </c:dLbl>
      </c:pivotFmt>
      <c:pivotFmt>
        <c:idx val="23"/>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18303035046039E-2"/>
          <c:y val="0.1017366397665022"/>
          <c:w val="0.74826399825021872"/>
          <c:h val="0.51737022455526394"/>
        </c:manualLayout>
      </c:layout>
      <c:barChart>
        <c:barDir val="col"/>
        <c:grouping val="stacked"/>
        <c:varyColors val="0"/>
        <c:ser>
          <c:idx val="0"/>
          <c:order val="0"/>
          <c:tx>
            <c:strRef>
              <c:f>'maches win by team'!$B$3:$B$4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'maches win by team'!$B$5:$B$13</c:f>
              <c:numCache>
                <c:formatCode>0.00%</c:formatCode>
                <c:ptCount val="8"/>
                <c:pt idx="0">
                  <c:v>6.8965517241379309E-2</c:v>
                </c:pt>
                <c:pt idx="1">
                  <c:v>6.8965517241379309E-2</c:v>
                </c:pt>
                <c:pt idx="2">
                  <c:v>0.10344827586206896</c:v>
                </c:pt>
                <c:pt idx="3">
                  <c:v>5.1724137931034482E-2</c:v>
                </c:pt>
                <c:pt idx="4">
                  <c:v>1.7241379310344827E-2</c:v>
                </c:pt>
                <c:pt idx="5">
                  <c:v>8.6206896551724144E-2</c:v>
                </c:pt>
                <c:pt idx="6">
                  <c:v>5.1724137931034482E-2</c:v>
                </c:pt>
                <c:pt idx="7">
                  <c:v>0</c:v>
                </c:pt>
              </c:numCache>
            </c:numRef>
          </c:val>
          <c:extLst>
            <c:ext xmlns:c16="http://schemas.microsoft.com/office/drawing/2014/chart" uri="{C3380CC4-5D6E-409C-BE32-E72D297353CC}">
              <c16:uniqueId val="{00000002-BBB1-4DA9-8241-0E8A2EBA1639}"/>
            </c:ext>
          </c:extLst>
        </c:ser>
        <c:ser>
          <c:idx val="1"/>
          <c:order val="1"/>
          <c:tx>
            <c:strRef>
              <c:f>'maches win by team'!$C$3:$C$4</c:f>
              <c:strCache>
                <c:ptCount val="1"/>
                <c:pt idx="0">
                  <c:v>field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'maches win by team'!$C$5:$C$13</c:f>
              <c:numCache>
                <c:formatCode>0.00%</c:formatCode>
                <c:ptCount val="8"/>
                <c:pt idx="0">
                  <c:v>0.15517241379310345</c:v>
                </c:pt>
                <c:pt idx="1">
                  <c:v>0.10344827586206896</c:v>
                </c:pt>
                <c:pt idx="2">
                  <c:v>5.1724137931034482E-2</c:v>
                </c:pt>
                <c:pt idx="3">
                  <c:v>6.8965517241379309E-2</c:v>
                </c:pt>
                <c:pt idx="4">
                  <c:v>0.10344827586206896</c:v>
                </c:pt>
                <c:pt idx="5">
                  <c:v>1.7241379310344827E-2</c:v>
                </c:pt>
                <c:pt idx="6">
                  <c:v>1.7241379310344827E-2</c:v>
                </c:pt>
                <c:pt idx="7">
                  <c:v>3.4482758620689655E-2</c:v>
                </c:pt>
              </c:numCache>
            </c:numRef>
          </c:val>
          <c:extLst>
            <c:ext xmlns:c16="http://schemas.microsoft.com/office/drawing/2014/chart" uri="{C3380CC4-5D6E-409C-BE32-E72D297353CC}">
              <c16:uniqueId val="{00000008-BBB1-4DA9-8241-0E8A2EBA1639}"/>
            </c:ext>
          </c:extLst>
        </c:ser>
        <c:dLbls>
          <c:dLblPos val="ctr"/>
          <c:showLegendKey val="0"/>
          <c:showVal val="1"/>
          <c:showCatName val="0"/>
          <c:showSerName val="0"/>
          <c:showPercent val="0"/>
          <c:showBubbleSize val="0"/>
        </c:dLbls>
        <c:gapWidth val="9"/>
        <c:overlap val="100"/>
        <c:axId val="658903359"/>
        <c:axId val="658903839"/>
      </c:barChart>
      <c:catAx>
        <c:axId val="658903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8903839"/>
        <c:crosses val="autoZero"/>
        <c:auto val="1"/>
        <c:lblAlgn val="ctr"/>
        <c:lblOffset val="100"/>
        <c:noMultiLvlLbl val="0"/>
      </c:catAx>
      <c:valAx>
        <c:axId val="65890383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658903359"/>
        <c:crosses val="autoZero"/>
        <c:crossBetween val="between"/>
      </c:valAx>
      <c:spPr>
        <a:noFill/>
        <a:ln>
          <a:noFill/>
        </a:ln>
        <a:effectLst/>
      </c:spPr>
    </c:plotArea>
    <c:legend>
      <c:legendPos val="r"/>
      <c:layout>
        <c:manualLayout>
          <c:xMode val="edge"/>
          <c:yMode val="edge"/>
          <c:x val="0.42560661384152176"/>
          <c:y val="0.12578630796150483"/>
          <c:w val="0.13217470923245145"/>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Decision!PivotTable2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Toss</a:t>
            </a:r>
            <a:r>
              <a:rPr lang="en-US" sz="1050" baseline="0"/>
              <a:t> Decision Based Winning Percentage</a:t>
            </a:r>
            <a:endParaRPr lang="en-US" sz="1050"/>
          </a:p>
        </c:rich>
      </c:tx>
      <c:layout>
        <c:manualLayout>
          <c:xMode val="edge"/>
          <c:yMode val="edge"/>
          <c:x val="0.11349826833775956"/>
          <c:y val="7.1134925561690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rgbClr val="FF0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rgbClr val="92D050"/>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spPr>
            <a:solidFill>
              <a:srgbClr val="FF0000"/>
            </a:solidFill>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84-4FA7-A82A-402137F44C69}"/>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84-4FA7-A82A-402137F44C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4-5D84-4FA7-A82A-402137F44C6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700197238658775"/>
          <c:y val="0.42097733633918172"/>
          <c:w val="0.17492125984251966"/>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Project.xlsx]Top10 !PivotTable3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Top</a:t>
            </a:r>
            <a:r>
              <a:rPr lang="en-US" sz="1050" baseline="0"/>
              <a:t> 10 Venues with most Matches</a:t>
            </a:r>
            <a:endParaRPr lang="en-US" sz="1050"/>
          </a:p>
        </c:rich>
      </c:tx>
      <c:layout>
        <c:manualLayout>
          <c:xMode val="edge"/>
          <c:yMode val="edge"/>
          <c:x val="0.20429769808185741"/>
          <c:y val="1.1316870594460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001428618890991"/>
          <c:y val="0.14334381551362682"/>
          <c:w val="0.42921701414681657"/>
          <c:h val="0.80861285814116002"/>
        </c:manualLayout>
      </c:layout>
      <c:barChart>
        <c:barDir val="bar"/>
        <c:grouping val="stacked"/>
        <c:varyColors val="0"/>
        <c:ser>
          <c:idx val="0"/>
          <c:order val="0"/>
          <c:tx>
            <c:strRef>
              <c:f>'Top10 '!$B$3:$B$4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'Top10 '!$B$5:$B$14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38BB-417B-83B3-AB4856060A1B}"/>
            </c:ext>
          </c:extLst>
        </c:ser>
        <c:ser>
          <c:idx val="1"/>
          <c:order val="1"/>
          <c:tx>
            <c:strRef>
              <c:f>'Top10 '!$C$3:$C$4</c:f>
              <c:strCache>
                <c:ptCount val="1"/>
                <c:pt idx="0">
                  <c:v>field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'Top10 '!$C$5:$C$14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38BB-417B-83B3-AB4856060A1B}"/>
            </c:ext>
          </c:extLst>
        </c:ser>
        <c:dLbls>
          <c:dLblPos val="ctr"/>
          <c:showLegendKey val="0"/>
          <c:showVal val="1"/>
          <c:showCatName val="0"/>
          <c:showSerName val="0"/>
          <c:showPercent val="0"/>
          <c:showBubbleSize val="0"/>
        </c:dLbls>
        <c:gapWidth val="82"/>
        <c:overlap val="100"/>
        <c:axId val="823923759"/>
        <c:axId val="823920879"/>
      </c:barChart>
      <c:catAx>
        <c:axId val="8239237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3920879"/>
        <c:crosses val="autoZero"/>
        <c:auto val="1"/>
        <c:lblAlgn val="ctr"/>
        <c:lblOffset val="100"/>
        <c:noMultiLvlLbl val="0"/>
      </c:catAx>
      <c:valAx>
        <c:axId val="823920879"/>
        <c:scaling>
          <c:orientation val="minMax"/>
        </c:scaling>
        <c:delete val="1"/>
        <c:axPos val="b"/>
        <c:numFmt formatCode="General" sourceLinked="1"/>
        <c:majorTickMark val="none"/>
        <c:minorTickMark val="none"/>
        <c:tickLblPos val="nextTo"/>
        <c:crossAx val="823923759"/>
        <c:crosses val="autoZero"/>
        <c:crossBetween val="between"/>
      </c:valAx>
      <c:spPr>
        <a:noFill/>
        <a:ln>
          <a:noFill/>
        </a:ln>
        <a:effectLst/>
      </c:spPr>
    </c:plotArea>
    <c:legend>
      <c:legendPos val="r"/>
      <c:layout>
        <c:manualLayout>
          <c:xMode val="edge"/>
          <c:yMode val="edge"/>
          <c:x val="0.32505554452752228"/>
          <c:y val="5.3769797840349021E-2"/>
          <c:w val="0.25325922494982245"/>
          <c:h val="6.160087787160527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Top 10 Man of Match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4.9641631195447497E-2"/>
          <c:y val="0.19432888597258677"/>
          <c:w val="0.91874674305135395"/>
          <c:h val="0.64741542723826184"/>
        </c:manualLayout>
      </c:layout>
      <c:barChart>
        <c:barDir val="col"/>
        <c:grouping val="clustered"/>
        <c:varyColors val="0"/>
        <c:ser>
          <c:idx val="0"/>
          <c:order val="0"/>
          <c:tx>
            <c:strRef>
              <c:f>MOM!$E$2</c:f>
              <c:strCache>
                <c:ptCount val="1"/>
                <c:pt idx="0">
                  <c:v>Man of Match</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MOM!$D$3:$D$12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MOM!$E$3:$E$12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49A1-4D41-910B-E6E2FCA17651}"/>
            </c:ext>
          </c:extLst>
        </c:ser>
        <c:dLbls>
          <c:dLblPos val="inEnd"/>
          <c:showLegendKey val="0"/>
          <c:showVal val="1"/>
          <c:showCatName val="0"/>
          <c:showSerName val="0"/>
          <c:showPercent val="0"/>
          <c:showBubbleSize val="0"/>
        </c:dLbls>
        <c:gapWidth val="65"/>
        <c:axId val="969055375"/>
        <c:axId val="969059215"/>
      </c:barChart>
      <c:catAx>
        <c:axId val="969055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9059215"/>
        <c:crosses val="autoZero"/>
        <c:auto val="1"/>
        <c:lblAlgn val="ctr"/>
        <c:lblOffset val="100"/>
        <c:noMultiLvlLbl val="0"/>
      </c:catAx>
      <c:valAx>
        <c:axId val="9690592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times Man of Match</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6905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05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26340DAB-2DC5-4536-BD17-CBDF92834215}">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05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26340DAB-2DC5-4536-BD17-CBDF92834215}">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57150</xdr:rowOff>
    </xdr:from>
    <xdr:to>
      <xdr:col>16</xdr:col>
      <xdr:colOff>57150</xdr:colOff>
      <xdr:row>13</xdr:row>
      <xdr:rowOff>152400</xdr:rowOff>
    </xdr:to>
    <xdr:graphicFrame macro="">
      <xdr:nvGraphicFramePr>
        <xdr:cNvPr id="2" name="Chart 1">
          <a:extLst>
            <a:ext uri="{FF2B5EF4-FFF2-40B4-BE49-F238E27FC236}">
              <a16:creationId xmlns:a16="http://schemas.microsoft.com/office/drawing/2014/main" id="{0A455C31-D636-1B0B-BCC1-6BFE46818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366712</xdr:colOff>
      <xdr:row>1</xdr:row>
      <xdr:rowOff>66675</xdr:rowOff>
    </xdr:from>
    <xdr:to>
      <xdr:col>10</xdr:col>
      <xdr:colOff>138112</xdr:colOff>
      <xdr:row>15</xdr:row>
      <xdr:rowOff>9525</xdr:rowOff>
    </xdr:to>
    <xdr:graphicFrame macro="">
      <xdr:nvGraphicFramePr>
        <xdr:cNvPr id="2" name="Chart 1">
          <a:extLst>
            <a:ext uri="{FF2B5EF4-FFF2-40B4-BE49-F238E27FC236}">
              <a16:creationId xmlns:a16="http://schemas.microsoft.com/office/drawing/2014/main" id="{EB8A3668-8CEB-62D4-64BA-99F30B2BB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90487</xdr:colOff>
      <xdr:row>1</xdr:row>
      <xdr:rowOff>85725</xdr:rowOff>
    </xdr:from>
    <xdr:to>
      <xdr:col>11</xdr:col>
      <xdr:colOff>136207</xdr:colOff>
      <xdr:row>15</xdr:row>
      <xdr:rowOff>193167</xdr:rowOff>
    </xdr:to>
    <xdr:graphicFrame macro="">
      <xdr:nvGraphicFramePr>
        <xdr:cNvPr id="2" name="Chart 1">
          <a:extLst>
            <a:ext uri="{FF2B5EF4-FFF2-40B4-BE49-F238E27FC236}">
              <a16:creationId xmlns:a16="http://schemas.microsoft.com/office/drawing/2014/main" id="{83892E9E-2BD9-7FB0-1B63-CC353DDAA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2</xdr:row>
      <xdr:rowOff>76200</xdr:rowOff>
    </xdr:from>
    <xdr:to>
      <xdr:col>12</xdr:col>
      <xdr:colOff>466725</xdr:colOff>
      <xdr:row>15</xdr:row>
      <xdr:rowOff>142875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5F72AAC-86BA-0A44-E9C2-DCB7E14B184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277350" y="476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371475</xdr:colOff>
      <xdr:row>3</xdr:row>
      <xdr:rowOff>66675</xdr:rowOff>
    </xdr:from>
    <xdr:to>
      <xdr:col>15</xdr:col>
      <xdr:colOff>142875</xdr:colOff>
      <xdr:row>16</xdr:row>
      <xdr:rowOff>133350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751EE81-54CC-783D-0937-419EAC13538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953750" y="6667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4761</xdr:colOff>
      <xdr:row>0</xdr:row>
      <xdr:rowOff>38100</xdr:rowOff>
    </xdr:from>
    <xdr:to>
      <xdr:col>11</xdr:col>
      <xdr:colOff>581024</xdr:colOff>
      <xdr:row>13</xdr:row>
      <xdr:rowOff>180975</xdr:rowOff>
    </xdr:to>
    <xdr:graphicFrame macro="">
      <xdr:nvGraphicFramePr>
        <xdr:cNvPr id="3" name="Chart 2">
          <a:extLst>
            <a:ext uri="{FF2B5EF4-FFF2-40B4-BE49-F238E27FC236}">
              <a16:creationId xmlns:a16="http://schemas.microsoft.com/office/drawing/2014/main" id="{38A5515B-4A68-B714-A50F-9B319AF5E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171450</xdr:colOff>
      <xdr:row>0</xdr:row>
      <xdr:rowOff>190499</xdr:rowOff>
    </xdr:from>
    <xdr:to>
      <xdr:col>14</xdr:col>
      <xdr:colOff>628650</xdr:colOff>
      <xdr:row>14</xdr:row>
      <xdr:rowOff>276225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E86A095-4609-0EE6-2DF2-00D4D1316AF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182225" y="190499"/>
              <a:ext cx="1828800" cy="361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500597</xdr:colOff>
      <xdr:row>6</xdr:row>
      <xdr:rowOff>95249</xdr:rowOff>
    </xdr:from>
    <xdr:to>
      <xdr:col>6</xdr:col>
      <xdr:colOff>138945</xdr:colOff>
      <xdr:row>10</xdr:row>
      <xdr:rowOff>48532</xdr:rowOff>
    </xdr:to>
    <xdr:grpSp>
      <xdr:nvGrpSpPr>
        <xdr:cNvPr id="11" name="Group 10">
          <a:extLst>
            <a:ext uri="{FF2B5EF4-FFF2-40B4-BE49-F238E27FC236}">
              <a16:creationId xmlns:a16="http://schemas.microsoft.com/office/drawing/2014/main" id="{ACF64474-1A03-083B-DBB7-1AE6A2AC85EC}"/>
            </a:ext>
          </a:extLst>
        </xdr:cNvPr>
        <xdr:cNvGrpSpPr/>
      </xdr:nvGrpSpPr>
      <xdr:grpSpPr>
        <a:xfrm>
          <a:off x="3500972" y="1476374"/>
          <a:ext cx="1390948" cy="753383"/>
          <a:chOff x="3462872" y="1333499"/>
          <a:chExt cx="1390948" cy="753383"/>
        </a:xfrm>
      </xdr:grpSpPr>
      <xdr:sp macro="" textlink="">
        <xdr:nvSpPr>
          <xdr:cNvPr id="5" name="Arrow: Chevron 4">
            <a:extLst>
              <a:ext uri="{FF2B5EF4-FFF2-40B4-BE49-F238E27FC236}">
                <a16:creationId xmlns:a16="http://schemas.microsoft.com/office/drawing/2014/main" id="{A4CAA4A6-F06B-341B-57CC-EE2065BCF2CA}"/>
              </a:ext>
            </a:extLst>
          </xdr:cNvPr>
          <xdr:cNvSpPr/>
        </xdr:nvSpPr>
        <xdr:spPr>
          <a:xfrm>
            <a:off x="3462872" y="1333499"/>
            <a:ext cx="1346150"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34FA1F4-2BF8-3727-FF35-990C1C415AF8}"/>
              </a:ext>
            </a:extLst>
          </xdr:cNvPr>
          <xdr:cNvSpPr/>
        </xdr:nvSpPr>
        <xdr:spPr>
          <a:xfrm>
            <a:off x="3717071" y="1606277"/>
            <a:ext cx="1136749"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28575</xdr:rowOff>
    </xdr:from>
    <xdr:to>
      <xdr:col>3</xdr:col>
      <xdr:colOff>657225</xdr:colOff>
      <xdr:row>4</xdr:row>
      <xdr:rowOff>66675</xdr:rowOff>
    </xdr:to>
    <xdr:sp macro="" textlink="">
      <xdr:nvSpPr>
        <xdr:cNvPr id="2" name="Rectangle: Rounded Corners 1">
          <a:extLst>
            <a:ext uri="{FF2B5EF4-FFF2-40B4-BE49-F238E27FC236}">
              <a16:creationId xmlns:a16="http://schemas.microsoft.com/office/drawing/2014/main" id="{8E4166B1-B914-DA06-8FE9-172C4E011D5C}"/>
            </a:ext>
          </a:extLst>
        </xdr:cNvPr>
        <xdr:cNvSpPr/>
      </xdr:nvSpPr>
      <xdr:spPr>
        <a:xfrm>
          <a:off x="19050" y="28575"/>
          <a:ext cx="2695575"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IPL</a:t>
          </a:r>
          <a:r>
            <a:rPr lang="en-US" sz="2400" b="1" baseline="0"/>
            <a:t>  ANALYSIS</a:t>
          </a:r>
          <a:endParaRPr lang="en-US" sz="2400" b="1"/>
        </a:p>
      </xdr:txBody>
    </xdr:sp>
    <xdr:clientData/>
  </xdr:twoCellAnchor>
  <xdr:twoCellAnchor>
    <xdr:from>
      <xdr:col>4</xdr:col>
      <xdr:colOff>142876</xdr:colOff>
      <xdr:row>0</xdr:row>
      <xdr:rowOff>85725</xdr:rowOff>
    </xdr:from>
    <xdr:to>
      <xdr:col>7</xdr:col>
      <xdr:colOff>316288</xdr:colOff>
      <xdr:row>4</xdr:row>
      <xdr:rowOff>67583</xdr:rowOff>
    </xdr:to>
    <xdr:grpSp>
      <xdr:nvGrpSpPr>
        <xdr:cNvPr id="3" name="Group 2">
          <a:extLst>
            <a:ext uri="{FF2B5EF4-FFF2-40B4-BE49-F238E27FC236}">
              <a16:creationId xmlns:a16="http://schemas.microsoft.com/office/drawing/2014/main" id="{D9095485-13BD-4AFF-B4FE-418C73E28BE0}"/>
            </a:ext>
          </a:extLst>
        </xdr:cNvPr>
        <xdr:cNvGrpSpPr/>
      </xdr:nvGrpSpPr>
      <xdr:grpSpPr>
        <a:xfrm>
          <a:off x="2894543" y="85725"/>
          <a:ext cx="2237162" cy="786191"/>
          <a:chOff x="3462872" y="1333499"/>
          <a:chExt cx="1346150" cy="781958"/>
        </a:xfrm>
      </xdr:grpSpPr>
      <xdr:sp macro="" textlink="">
        <xdr:nvSpPr>
          <xdr:cNvPr id="4" name="Arrow: Chevron 3">
            <a:extLst>
              <a:ext uri="{FF2B5EF4-FFF2-40B4-BE49-F238E27FC236}">
                <a16:creationId xmlns:a16="http://schemas.microsoft.com/office/drawing/2014/main" id="{553B80FC-2379-617F-A64C-D208A30F6815}"/>
              </a:ext>
            </a:extLst>
          </xdr:cNvPr>
          <xdr:cNvSpPr/>
        </xdr:nvSpPr>
        <xdr:spPr>
          <a:xfrm>
            <a:off x="3462872" y="1333499"/>
            <a:ext cx="1346150"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sz="1800" b="1"/>
              <a:t>Season</a:t>
            </a:r>
          </a:p>
        </xdr:txBody>
      </xdr:sp>
      <xdr:sp macro="" textlink="Sheet6!E4">
        <xdr:nvSpPr>
          <xdr:cNvPr id="5" name="Freeform: Shape 4">
            <a:extLst>
              <a:ext uri="{FF2B5EF4-FFF2-40B4-BE49-F238E27FC236}">
                <a16:creationId xmlns:a16="http://schemas.microsoft.com/office/drawing/2014/main" id="{F660FA0D-C8DD-1C7E-A967-47F2D125AD8D}"/>
              </a:ext>
            </a:extLst>
          </xdr:cNvPr>
          <xdr:cNvSpPr/>
        </xdr:nvSpPr>
        <xdr:spPr>
          <a:xfrm>
            <a:off x="3567630" y="1634852"/>
            <a:ext cx="1171235"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6736FE8-4FE9-4CA2-8582-980736ABCD8B}"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800" b="1" kern="1200"/>
          </a:p>
        </xdr:txBody>
      </xdr:sp>
    </xdr:grpSp>
    <xdr:clientData/>
  </xdr:twoCellAnchor>
  <xdr:twoCellAnchor>
    <xdr:from>
      <xdr:col>7</xdr:col>
      <xdr:colOff>561974</xdr:colOff>
      <xdr:row>0</xdr:row>
      <xdr:rowOff>76200</xdr:rowOff>
    </xdr:from>
    <xdr:to>
      <xdr:col>11</xdr:col>
      <xdr:colOff>132550</xdr:colOff>
      <xdr:row>4</xdr:row>
      <xdr:rowOff>58058</xdr:rowOff>
    </xdr:to>
    <xdr:grpSp>
      <xdr:nvGrpSpPr>
        <xdr:cNvPr id="6" name="Group 5">
          <a:extLst>
            <a:ext uri="{FF2B5EF4-FFF2-40B4-BE49-F238E27FC236}">
              <a16:creationId xmlns:a16="http://schemas.microsoft.com/office/drawing/2014/main" id="{F3B38108-DBA4-4B87-A3A0-14922133A4FA}"/>
            </a:ext>
          </a:extLst>
        </xdr:cNvPr>
        <xdr:cNvGrpSpPr/>
      </xdr:nvGrpSpPr>
      <xdr:grpSpPr>
        <a:xfrm>
          <a:off x="5377391" y="76200"/>
          <a:ext cx="2322242" cy="786191"/>
          <a:chOff x="3457330" y="1323974"/>
          <a:chExt cx="1346150" cy="781958"/>
        </a:xfrm>
      </xdr:grpSpPr>
      <xdr:sp macro="" textlink="">
        <xdr:nvSpPr>
          <xdr:cNvPr id="7" name="Arrow: Chevron 6">
            <a:extLst>
              <a:ext uri="{FF2B5EF4-FFF2-40B4-BE49-F238E27FC236}">
                <a16:creationId xmlns:a16="http://schemas.microsoft.com/office/drawing/2014/main" id="{92F4A8C9-DC3F-E5EB-065B-9C40D4471065}"/>
              </a:ext>
            </a:extLst>
          </xdr:cNvPr>
          <xdr:cNvSpPr/>
        </xdr:nvSpPr>
        <xdr:spPr>
          <a:xfrm>
            <a:off x="3457330" y="1323974"/>
            <a:ext cx="1346150"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sz="1800" b="1"/>
              <a:t>Winner</a:t>
            </a:r>
          </a:p>
        </xdr:txBody>
      </xdr:sp>
      <xdr:sp macro="" textlink="Sheet6!F4">
        <xdr:nvSpPr>
          <xdr:cNvPr id="8" name="Freeform: Shape 7">
            <a:extLst>
              <a:ext uri="{FF2B5EF4-FFF2-40B4-BE49-F238E27FC236}">
                <a16:creationId xmlns:a16="http://schemas.microsoft.com/office/drawing/2014/main" id="{BD10F41A-B912-A81D-8F6F-A7C587999AEA}"/>
              </a:ext>
            </a:extLst>
          </xdr:cNvPr>
          <xdr:cNvSpPr/>
        </xdr:nvSpPr>
        <xdr:spPr>
          <a:xfrm>
            <a:off x="3728154" y="1625327"/>
            <a:ext cx="105916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71508E6-BB90-46D8-B5CE-BF3AF8ADEAD5}"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600" b="1" kern="1200"/>
          </a:p>
        </xdr:txBody>
      </xdr:sp>
    </xdr:grpSp>
    <xdr:clientData/>
  </xdr:twoCellAnchor>
  <xdr:twoCellAnchor>
    <xdr:from>
      <xdr:col>11</xdr:col>
      <xdr:colOff>314325</xdr:colOff>
      <xdr:row>0</xdr:row>
      <xdr:rowOff>85725</xdr:rowOff>
    </xdr:from>
    <xdr:to>
      <xdr:col>14</xdr:col>
      <xdr:colOff>579919</xdr:colOff>
      <xdr:row>4</xdr:row>
      <xdr:rowOff>67583</xdr:rowOff>
    </xdr:to>
    <xdr:grpSp>
      <xdr:nvGrpSpPr>
        <xdr:cNvPr id="9" name="Group 8">
          <a:extLst>
            <a:ext uri="{FF2B5EF4-FFF2-40B4-BE49-F238E27FC236}">
              <a16:creationId xmlns:a16="http://schemas.microsoft.com/office/drawing/2014/main" id="{E72D9E2B-6990-4917-A057-3311100A804C}"/>
            </a:ext>
          </a:extLst>
        </xdr:cNvPr>
        <xdr:cNvGrpSpPr/>
      </xdr:nvGrpSpPr>
      <xdr:grpSpPr>
        <a:xfrm>
          <a:off x="7881408" y="85725"/>
          <a:ext cx="2329344" cy="786191"/>
          <a:chOff x="3462872" y="1333499"/>
          <a:chExt cx="1346150" cy="781958"/>
        </a:xfrm>
      </xdr:grpSpPr>
      <xdr:sp macro="" textlink="">
        <xdr:nvSpPr>
          <xdr:cNvPr id="10" name="Arrow: Chevron 9">
            <a:extLst>
              <a:ext uri="{FF2B5EF4-FFF2-40B4-BE49-F238E27FC236}">
                <a16:creationId xmlns:a16="http://schemas.microsoft.com/office/drawing/2014/main" id="{6D73FE7B-B5E4-F91C-6EC8-5131896578DD}"/>
              </a:ext>
            </a:extLst>
          </xdr:cNvPr>
          <xdr:cNvSpPr/>
        </xdr:nvSpPr>
        <xdr:spPr>
          <a:xfrm>
            <a:off x="3462872" y="1333499"/>
            <a:ext cx="1346150"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sz="1600" b="1"/>
              <a:t>Runner Up</a:t>
            </a:r>
          </a:p>
        </xdr:txBody>
      </xdr:sp>
      <xdr:sp macro="" textlink="Sheet6!G4">
        <xdr:nvSpPr>
          <xdr:cNvPr id="11" name="Freeform: Shape 10">
            <a:extLst>
              <a:ext uri="{FF2B5EF4-FFF2-40B4-BE49-F238E27FC236}">
                <a16:creationId xmlns:a16="http://schemas.microsoft.com/office/drawing/2014/main" id="{AE2CF154-C553-D3FE-7014-2E642F6965F0}"/>
              </a:ext>
            </a:extLst>
          </xdr:cNvPr>
          <xdr:cNvSpPr/>
        </xdr:nvSpPr>
        <xdr:spPr>
          <a:xfrm>
            <a:off x="3650835" y="1634852"/>
            <a:ext cx="1136749"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174DC9E-C1C9-4D69-80CB-04321824EEE3}"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600" b="1" kern="1200"/>
          </a:p>
        </xdr:txBody>
      </xdr:sp>
    </xdr:grpSp>
    <xdr:clientData/>
  </xdr:twoCellAnchor>
  <xdr:twoCellAnchor>
    <xdr:from>
      <xdr:col>15</xdr:col>
      <xdr:colOff>171451</xdr:colOff>
      <xdr:row>0</xdr:row>
      <xdr:rowOff>85725</xdr:rowOff>
    </xdr:from>
    <xdr:to>
      <xdr:col>18</xdr:col>
      <xdr:colOff>95251</xdr:colOff>
      <xdr:row>4</xdr:row>
      <xdr:rowOff>39008</xdr:rowOff>
    </xdr:to>
    <xdr:grpSp>
      <xdr:nvGrpSpPr>
        <xdr:cNvPr id="12" name="Group 11">
          <a:extLst>
            <a:ext uri="{FF2B5EF4-FFF2-40B4-BE49-F238E27FC236}">
              <a16:creationId xmlns:a16="http://schemas.microsoft.com/office/drawing/2014/main" id="{F19B5296-C82E-41F3-B8ED-3A8AC488F3D2}"/>
            </a:ext>
          </a:extLst>
        </xdr:cNvPr>
        <xdr:cNvGrpSpPr/>
      </xdr:nvGrpSpPr>
      <xdr:grpSpPr>
        <a:xfrm>
          <a:off x="10490201" y="85725"/>
          <a:ext cx="1987550" cy="757616"/>
          <a:chOff x="3462872" y="1333499"/>
          <a:chExt cx="1390948" cy="753383"/>
        </a:xfrm>
      </xdr:grpSpPr>
      <xdr:sp macro="" textlink="">
        <xdr:nvSpPr>
          <xdr:cNvPr id="13" name="Arrow: Chevron 12">
            <a:extLst>
              <a:ext uri="{FF2B5EF4-FFF2-40B4-BE49-F238E27FC236}">
                <a16:creationId xmlns:a16="http://schemas.microsoft.com/office/drawing/2014/main" id="{BAB730E0-9860-235E-0FDF-AD34F9FA391F}"/>
              </a:ext>
            </a:extLst>
          </xdr:cNvPr>
          <xdr:cNvSpPr/>
        </xdr:nvSpPr>
        <xdr:spPr>
          <a:xfrm>
            <a:off x="3462872" y="1333499"/>
            <a:ext cx="1346150"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sz="1200" b="1"/>
              <a:t>Player of the Match</a:t>
            </a:r>
          </a:p>
        </xdr:txBody>
      </xdr:sp>
      <xdr:sp macro="" textlink="Sheet6!H4">
        <xdr:nvSpPr>
          <xdr:cNvPr id="14" name="Freeform: Shape 13">
            <a:extLst>
              <a:ext uri="{FF2B5EF4-FFF2-40B4-BE49-F238E27FC236}">
                <a16:creationId xmlns:a16="http://schemas.microsoft.com/office/drawing/2014/main" id="{6A0DE191-8654-530E-8CEF-29817814CCEE}"/>
              </a:ext>
            </a:extLst>
          </xdr:cNvPr>
          <xdr:cNvSpPr/>
        </xdr:nvSpPr>
        <xdr:spPr>
          <a:xfrm>
            <a:off x="3609991" y="1606277"/>
            <a:ext cx="1243829"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B9E5AA9-7EE6-4935-89A1-494BEBC4F097}" type="TxLink">
              <a:rPr lang="en-US" sz="14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Yusuf Pathan</a:t>
            </a:fld>
            <a:endParaRPr lang="en-US" sz="1800" b="1" kern="1200"/>
          </a:p>
        </xdr:txBody>
      </xdr:sp>
    </xdr:grpSp>
    <xdr:clientData/>
  </xdr:twoCellAnchor>
  <xdr:twoCellAnchor editAs="oneCell">
    <xdr:from>
      <xdr:col>0</xdr:col>
      <xdr:colOff>57151</xdr:colOff>
      <xdr:row>4</xdr:row>
      <xdr:rowOff>85726</xdr:rowOff>
    </xdr:from>
    <xdr:to>
      <xdr:col>18</xdr:col>
      <xdr:colOff>76201</xdr:colOff>
      <xdr:row>6</xdr:row>
      <xdr:rowOff>114300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87C47590-6E1B-4CD7-9F13-E15F652E254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7151" y="885826"/>
              <a:ext cx="12363450"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57148</xdr:colOff>
      <xdr:row>6</xdr:row>
      <xdr:rowOff>161925</xdr:rowOff>
    </xdr:from>
    <xdr:to>
      <xdr:col>8</xdr:col>
      <xdr:colOff>438149</xdr:colOff>
      <xdr:row>18</xdr:row>
      <xdr:rowOff>57150</xdr:rowOff>
    </xdr:to>
    <xdr:graphicFrame macro="">
      <xdr:nvGraphicFramePr>
        <xdr:cNvPr id="16" name="Chart 15">
          <a:extLst>
            <a:ext uri="{FF2B5EF4-FFF2-40B4-BE49-F238E27FC236}">
              <a16:creationId xmlns:a16="http://schemas.microsoft.com/office/drawing/2014/main" id="{06FA318F-5FEE-440E-83BE-D1FD682E4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6</xdr:row>
      <xdr:rowOff>161925</xdr:rowOff>
    </xdr:from>
    <xdr:to>
      <xdr:col>14</xdr:col>
      <xdr:colOff>28575</xdr:colOff>
      <xdr:row>18</xdr:row>
      <xdr:rowOff>57150</xdr:rowOff>
    </xdr:to>
    <xdr:graphicFrame macro="">
      <xdr:nvGraphicFramePr>
        <xdr:cNvPr id="17" name="Chart 16">
          <a:extLst>
            <a:ext uri="{FF2B5EF4-FFF2-40B4-BE49-F238E27FC236}">
              <a16:creationId xmlns:a16="http://schemas.microsoft.com/office/drawing/2014/main" id="{70D3C66C-E83C-4C08-9C46-033B71B0A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6</xdr:row>
      <xdr:rowOff>152398</xdr:rowOff>
    </xdr:from>
    <xdr:to>
      <xdr:col>19</xdr:col>
      <xdr:colOff>47625</xdr:colOff>
      <xdr:row>37</xdr:row>
      <xdr:rowOff>123824</xdr:rowOff>
    </xdr:to>
    <xdr:graphicFrame macro="">
      <xdr:nvGraphicFramePr>
        <xdr:cNvPr id="18" name="Chart 17">
          <a:extLst>
            <a:ext uri="{FF2B5EF4-FFF2-40B4-BE49-F238E27FC236}">
              <a16:creationId xmlns:a16="http://schemas.microsoft.com/office/drawing/2014/main" id="{3CDDA0A7-B162-47C6-8043-2598DA97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66674</xdr:colOff>
      <xdr:row>18</xdr:row>
      <xdr:rowOff>85724</xdr:rowOff>
    </xdr:from>
    <xdr:to>
      <xdr:col>8</xdr:col>
      <xdr:colOff>438149</xdr:colOff>
      <xdr:row>37</xdr:row>
      <xdr:rowOff>123824</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3C354C4-CF17-4660-8F81-6C18445242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6674" y="3686174"/>
              <a:ext cx="5857875"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504825</xdr:colOff>
      <xdr:row>18</xdr:row>
      <xdr:rowOff>95251</xdr:rowOff>
    </xdr:from>
    <xdr:to>
      <xdr:col>14</xdr:col>
      <xdr:colOff>38099</xdr:colOff>
      <xdr:row>37</xdr:row>
      <xdr:rowOff>152400</xdr:rowOff>
    </xdr:to>
    <xdr:graphicFrame macro="">
      <xdr:nvGraphicFramePr>
        <xdr:cNvPr id="20" name="Chart 19">
          <a:extLst>
            <a:ext uri="{FF2B5EF4-FFF2-40B4-BE49-F238E27FC236}">
              <a16:creationId xmlns:a16="http://schemas.microsoft.com/office/drawing/2014/main" id="{1814EA43-68C1-4FBA-BDC0-3A8164FE3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80962</xdr:colOff>
      <xdr:row>3</xdr:row>
      <xdr:rowOff>47625</xdr:rowOff>
    </xdr:from>
    <xdr:to>
      <xdr:col>10</xdr:col>
      <xdr:colOff>538162</xdr:colOff>
      <xdr:row>16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9E1AB03-237A-405E-63B8-E091C0548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72012" y="647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7.918710416663" createdVersion="8" refreshedVersion="8" minRefreshableVersion="3" recordCount="696" xr:uid="{618B1A76-D71C-48C6-AD4E-06F8229334B9}">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5133438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8.469009143519" createdVersion="8" refreshedVersion="8" minRefreshableVersion="3" recordCount="11" xr:uid="{CA0E47AD-99CE-478F-9B20-F5E1F21F3992}">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3A907-1CD5-4240-9BAF-0360951701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showDataAs="percentOfTotal" baseField="0" baseItem="0" numFmtId="10"/>
  </dataFields>
  <chartFormats count="1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11"/>
          </reference>
        </references>
      </pivotArea>
    </chartFormat>
    <chartFormat chart="0" format="3">
      <pivotArea type="data" outline="0" fieldPosition="0">
        <references count="3">
          <reference field="4294967294" count="1" selected="0">
            <x v="0"/>
          </reference>
          <reference field="9" count="1" selected="0">
            <x v="1"/>
          </reference>
          <reference field="11" count="1" selected="0">
            <x v="3"/>
          </reference>
        </references>
      </pivotArea>
    </chartFormat>
    <chartFormat chart="0" format="4">
      <pivotArea type="data" outline="0" fieldPosition="0">
        <references count="3">
          <reference field="4294967294" count="1" selected="0">
            <x v="0"/>
          </reference>
          <reference field="9" count="1" selected="0">
            <x v="0"/>
          </reference>
          <reference field="11" count="1" selected="0">
            <x v="3"/>
          </reference>
        </references>
      </pivotArea>
    </chartFormat>
    <chartFormat chart="0" format="5">
      <pivotArea type="data" outline="0" fieldPosition="0">
        <references count="3">
          <reference field="4294967294" count="1" selected="0">
            <x v="0"/>
          </reference>
          <reference field="9" count="1" selected="0">
            <x v="0"/>
          </reference>
          <reference field="11" count="1" selected="0">
            <x v="11"/>
          </reference>
        </references>
      </pivotArea>
    </chartFormat>
    <chartFormat chart="0" format="6">
      <pivotArea type="data" outline="0" fieldPosition="0">
        <references count="3">
          <reference field="4294967294" count="1" selected="0">
            <x v="0"/>
          </reference>
          <reference field="9" count="1" selected="0">
            <x v="1"/>
          </reference>
          <reference field="11" count="1" selected="0">
            <x v="9"/>
          </reference>
        </references>
      </pivotArea>
    </chartFormat>
    <chartFormat chart="0" format="7">
      <pivotArea type="data" outline="0" fieldPosition="0">
        <references count="3">
          <reference field="4294967294" count="1" selected="0">
            <x v="0"/>
          </reference>
          <reference field="9" count="1" selected="0">
            <x v="1"/>
          </reference>
          <reference field="11" count="1" selected="0">
            <x v="5"/>
          </reference>
        </references>
      </pivotArea>
    </chartFormat>
    <chartFormat chart="0" format="8">
      <pivotArea type="data" outline="0" fieldPosition="0">
        <references count="3">
          <reference field="4294967294" count="1" selected="0">
            <x v="0"/>
          </reference>
          <reference field="9" count="1" selected="0">
            <x v="1"/>
          </reference>
          <reference field="11" count="1" selected="0">
            <x v="8"/>
          </reference>
        </references>
      </pivotArea>
    </chartFormat>
    <chartFormat chart="7" format="18" series="1">
      <pivotArea type="data" outline="0" fieldPosition="0">
        <references count="2">
          <reference field="4294967294" count="1" selected="0">
            <x v="0"/>
          </reference>
          <reference field="9" count="1" selected="0">
            <x v="0"/>
          </reference>
        </references>
      </pivotArea>
    </chartFormat>
    <chartFormat chart="7" format="19">
      <pivotArea type="data" outline="0" fieldPosition="0">
        <references count="3">
          <reference field="4294967294" count="1" selected="0">
            <x v="0"/>
          </reference>
          <reference field="9" count="1" selected="0">
            <x v="0"/>
          </reference>
          <reference field="11" count="1" selected="0">
            <x v="11"/>
          </reference>
        </references>
      </pivotArea>
    </chartFormat>
    <chartFormat chart="7" format="20">
      <pivotArea type="data" outline="0" fieldPosition="0">
        <references count="3">
          <reference field="4294967294" count="1" selected="0">
            <x v="0"/>
          </reference>
          <reference field="9" count="1" selected="0">
            <x v="0"/>
          </reference>
          <reference field="11" count="1" selected="0">
            <x v="3"/>
          </reference>
        </references>
      </pivotArea>
    </chartFormat>
    <chartFormat chart="7" format="21" series="1">
      <pivotArea type="data" outline="0" fieldPosition="0">
        <references count="2">
          <reference field="4294967294" count="1" selected="0">
            <x v="0"/>
          </reference>
          <reference field="9" count="1" selected="0">
            <x v="1"/>
          </reference>
        </references>
      </pivotArea>
    </chartFormat>
    <chartFormat chart="7" format="22">
      <pivotArea type="data" outline="0" fieldPosition="0">
        <references count="3">
          <reference field="4294967294" count="1" selected="0">
            <x v="0"/>
          </reference>
          <reference field="9" count="1" selected="0">
            <x v="1"/>
          </reference>
          <reference field="11" count="1" selected="0">
            <x v="11"/>
          </reference>
        </references>
      </pivotArea>
    </chartFormat>
    <chartFormat chart="7" format="23">
      <pivotArea type="data" outline="0" fieldPosition="0">
        <references count="3">
          <reference field="4294967294" count="1" selected="0">
            <x v="0"/>
          </reference>
          <reference field="9" count="1" selected="0">
            <x v="1"/>
          </reference>
          <reference field="11" count="1" selected="0">
            <x v="3"/>
          </reference>
        </references>
      </pivotArea>
    </chartFormat>
    <chartFormat chart="7" format="24">
      <pivotArea type="data" outline="0" fieldPosition="0">
        <references count="3">
          <reference field="4294967294" count="1" selected="0">
            <x v="0"/>
          </reference>
          <reference field="9" count="1" selected="0">
            <x v="1"/>
          </reference>
          <reference field="11" count="1" selected="0">
            <x v="9"/>
          </reference>
        </references>
      </pivotArea>
    </chartFormat>
    <chartFormat chart="7" format="25">
      <pivotArea type="data" outline="0" fieldPosition="0">
        <references count="3">
          <reference field="4294967294" count="1" selected="0">
            <x v="0"/>
          </reference>
          <reference field="9" count="1" selected="0">
            <x v="1"/>
          </reference>
          <reference field="11" count="1" selected="0">
            <x v="5"/>
          </reference>
        </references>
      </pivotArea>
    </chartFormat>
    <chartFormat chart="7" format="26">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D3EB3-C11E-4ABC-BC94-995D3C7B2F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379F2-692A-4063-AEC9-02BB347ED4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B4E797-F73B-452C-B475-C146AE0EF5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6C16A0-EEB0-48FC-A7B8-2F95EB84BCB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0C304-A335-4512-9BBA-A8D95736AF6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AEA90C3-9841-4EB7-8FC1-4095FA269EDD}" sourceName="Season">
  <pivotTables>
    <pivotTable tabId="8" name="PivotTable7"/>
    <pivotTable tabId="3" name="PivotTable1"/>
    <pivotTable tabId="6" name="PivotTable4"/>
    <pivotTable tabId="5" name="PivotTable3"/>
    <pivotTable tabId="4" name="PivotTable2"/>
  </pivotTables>
  <data>
    <tabular pivotCacheId="513343839">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98A6495-E3D7-4E23-B43F-78221482AD19}"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3BD9E37-8236-4264-B335-9CFCD47BF954}"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388D0B2-E886-496B-9B15-9AEBF3C509C2}"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5686E1C-D595-49C2-B6FC-C87B439FBAF4}"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38CE47-6B8A-4C3C-B88E-7A589F75A9BB}" name="Table24" displayName="Table24" ref="D13:H24" totalsRowShown="0" headerRowDxfId="38" headerRowBorderDxfId="37" tableBorderDxfId="36" totalsRowBorderDxfId="35">
  <autoFilter ref="D13:H24" xr:uid="{BC38CE47-6B8A-4C3C-B88E-7A589F75A9BB}"/>
  <tableColumns count="5">
    <tableColumn id="1" xr3:uid="{75EE1A18-AE27-4E1C-9739-C13BFF048BA5}" name="Season" dataDxfId="34"/>
    <tableColumn id="2" xr3:uid="{040D6A92-93CB-4C72-B78E-240AE52CBDB8}" name="Winner" dataDxfId="33"/>
    <tableColumn id="3" xr3:uid="{A61BC3F5-3F89-47C1-9276-630FE08845DC}" name="Runner Up" dataDxfId="32"/>
    <tableColumn id="4" xr3:uid="{B5674998-E60A-4663-BE46-284950B29E72}" name="Player of the Match" dataDxfId="31"/>
    <tableColumn id="5" xr3:uid="{C297EB52-5F84-4804-BB87-087692978E64}"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03BCC-024A-4AB2-A951-BFEF0B47E583}" name="Table1" displayName="Table1" ref="A1:P697" totalsRowShown="0" headerRowDxfId="29" dataDxfId="27" headerRowBorderDxfId="28" tableBorderDxfId="26" totalsRowBorderDxfId="25">
  <autoFilter ref="A1:P697" xr:uid="{D7003BCC-024A-4AB2-A951-BFEF0B47E583}"/>
  <tableColumns count="16">
    <tableColumn id="1" xr3:uid="{BF12F740-8DC4-4720-B921-EBAA27AF069D}" name="id" dataDxfId="24"/>
    <tableColumn id="2" xr3:uid="{BC20CBBC-3F68-4174-8D25-D3989876EC1A}" name="city" dataDxfId="23"/>
    <tableColumn id="18" xr3:uid="{5CA9663F-4254-4A65-89C4-27AB59426880}" name="Season" dataDxfId="22"/>
    <tableColumn id="3" xr3:uid="{35429899-EC41-4784-8E8B-64F76EF9A486}" name="date" dataDxfId="21"/>
    <tableColumn id="4" xr3:uid="{201107A7-21BE-4727-85F6-595A958C7EDD}" name="player_of_match" dataDxfId="20"/>
    <tableColumn id="5" xr3:uid="{AC809A7A-57EA-45EE-8D8B-CE808E9056B0}" name="venue" dataDxfId="19"/>
    <tableColumn id="6" xr3:uid="{1C28F82C-00FA-4C48-AF1D-A3ABD4F027E5}" name="team1" dataDxfId="18"/>
    <tableColumn id="7" xr3:uid="{BF2871BD-5887-4A1A-AF3F-9E7F79124E24}" name="team2" dataDxfId="17"/>
    <tableColumn id="8" xr3:uid="{325DE135-D06C-4EE6-A8C2-7800BDC42CC6}" name="toss_winner" dataDxfId="16"/>
    <tableColumn id="9" xr3:uid="{0098236D-C634-4505-8B5F-888CD79EFB70}" name="toss_decision" dataDxfId="15"/>
    <tableColumn id="10" xr3:uid="{2B4FBF2A-1CD6-4373-A041-184406AD653B}" name="result" dataDxfId="14"/>
    <tableColumn id="11" xr3:uid="{8BE2052C-1ED6-4477-B2A3-F48F8D143341}" name="winner" dataDxfId="13"/>
    <tableColumn id="12" xr3:uid="{DA812C33-2ECC-4B19-B1ED-7E8D4E238FF3}" name="win_by_runs" dataDxfId="12"/>
    <tableColumn id="13" xr3:uid="{6F57065A-9083-4F08-94C7-0AF1C941ACA1}" name="win_by_wickets" dataDxfId="11"/>
    <tableColumn id="14" xr3:uid="{0959C33F-131F-4997-8BC6-CCCF7FC72C7A}" name="umpire1" dataDxfId="10"/>
    <tableColumn id="15" xr3:uid="{3547B928-2E20-47B5-8685-2291CD966D04}"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3FBCE-4E24-427C-B261-3266A619B0ED}" name="Table2" displayName="Table2" ref="A1:E12" totalsRowShown="0" headerRowDxfId="8" headerRowBorderDxfId="7" tableBorderDxfId="6" totalsRowBorderDxfId="5">
  <autoFilter ref="A1:E12" xr:uid="{B533FBCE-4E24-427C-B261-3266A619B0ED}"/>
  <tableColumns count="5">
    <tableColumn id="1" xr3:uid="{4A876910-68B6-491D-BCEA-5FBD6ED6569B}" name="Season" dataDxfId="4"/>
    <tableColumn id="2" xr3:uid="{649A990F-206C-4AB9-8339-50AF38E4716C}" name="Winner" dataDxfId="3"/>
    <tableColumn id="3" xr3:uid="{8A1BBB95-5926-4B4E-9D82-743E28DBC0B2}" name="Runner Up" dataDxfId="2"/>
    <tableColumn id="4" xr3:uid="{B26A0437-270D-49C5-A719-048C720D007E}" name="Player of the Match" dataDxfId="1"/>
    <tableColumn id="5" xr3:uid="{735A9AC0-FD8B-4D1A-B7F3-0C5F66C2683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D0D9-916D-4224-86EF-BAC5F6C84996}">
  <dimension ref="A3:D13"/>
  <sheetViews>
    <sheetView topLeftCell="B1" workbookViewId="0">
      <selection activeCell="N22" sqref="N22"/>
    </sheetView>
  </sheetViews>
  <sheetFormatPr defaultRowHeight="15.75" x14ac:dyDescent="0.25"/>
  <cols>
    <col min="1" max="1" width="24.625" bestFit="1" customWidth="1"/>
    <col min="2" max="2" width="15.25" bestFit="1" customWidth="1"/>
    <col min="3" max="3" width="6.875" bestFit="1" customWidth="1"/>
    <col min="4" max="4" width="11" bestFit="1" customWidth="1"/>
  </cols>
  <sheetData>
    <row r="3" spans="1:4" x14ac:dyDescent="0.25">
      <c r="A3" s="21" t="s">
        <v>422</v>
      </c>
      <c r="B3" s="21" t="s">
        <v>423</v>
      </c>
    </row>
    <row r="4" spans="1:4" x14ac:dyDescent="0.25">
      <c r="A4" s="21" t="s">
        <v>420</v>
      </c>
      <c r="B4" t="s">
        <v>40</v>
      </c>
      <c r="C4" t="s">
        <v>20</v>
      </c>
      <c r="D4" t="s">
        <v>421</v>
      </c>
    </row>
    <row r="5" spans="1:4" x14ac:dyDescent="0.25">
      <c r="A5" s="22" t="s">
        <v>31</v>
      </c>
      <c r="B5" s="23">
        <v>6.8965517241379309E-2</v>
      </c>
      <c r="C5" s="23">
        <v>0.15517241379310345</v>
      </c>
      <c r="D5" s="23">
        <v>0.22413793103448276</v>
      </c>
    </row>
    <row r="6" spans="1:4" x14ac:dyDescent="0.25">
      <c r="A6" s="22" t="s">
        <v>45</v>
      </c>
      <c r="B6" s="23">
        <v>6.8965517241379309E-2</v>
      </c>
      <c r="C6" s="23">
        <v>0.10344827586206896</v>
      </c>
      <c r="D6" s="23">
        <v>0.17241379310344829</v>
      </c>
    </row>
    <row r="7" spans="1:4" x14ac:dyDescent="0.25">
      <c r="A7" s="22" t="s">
        <v>19</v>
      </c>
      <c r="B7" s="23">
        <v>0.10344827586206896</v>
      </c>
      <c r="C7" s="23">
        <v>5.1724137931034482E-2</v>
      </c>
      <c r="D7" s="23">
        <v>0.15517241379310345</v>
      </c>
    </row>
    <row r="8" spans="1:4" x14ac:dyDescent="0.25">
      <c r="A8" s="22" t="s">
        <v>38</v>
      </c>
      <c r="B8" s="23">
        <v>5.1724137931034482E-2</v>
      </c>
      <c r="C8" s="23">
        <v>6.8965517241379309E-2</v>
      </c>
      <c r="D8" s="23">
        <v>0.1206896551724138</v>
      </c>
    </row>
    <row r="9" spans="1:4" x14ac:dyDescent="0.25">
      <c r="A9" s="22" t="s">
        <v>39</v>
      </c>
      <c r="B9" s="23">
        <v>1.7241379310344827E-2</v>
      </c>
      <c r="C9" s="23">
        <v>0.10344827586206896</v>
      </c>
      <c r="D9" s="23">
        <v>0.1206896551724138</v>
      </c>
    </row>
    <row r="10" spans="1:4" x14ac:dyDescent="0.25">
      <c r="A10" s="22" t="s">
        <v>27</v>
      </c>
      <c r="B10" s="23">
        <v>8.6206896551724144E-2</v>
      </c>
      <c r="C10" s="23">
        <v>1.7241379310344827E-2</v>
      </c>
      <c r="D10" s="23">
        <v>0.10344827586206896</v>
      </c>
    </row>
    <row r="11" spans="1:4" x14ac:dyDescent="0.25">
      <c r="A11" s="22" t="s">
        <v>50</v>
      </c>
      <c r="B11" s="23">
        <v>5.1724137931034482E-2</v>
      </c>
      <c r="C11" s="23">
        <v>1.7241379310344827E-2</v>
      </c>
      <c r="D11" s="23">
        <v>6.8965517241379309E-2</v>
      </c>
    </row>
    <row r="12" spans="1:4" x14ac:dyDescent="0.25">
      <c r="A12" s="22" t="s">
        <v>260</v>
      </c>
      <c r="B12" s="23">
        <v>0</v>
      </c>
      <c r="C12" s="23">
        <v>3.4482758620689655E-2</v>
      </c>
      <c r="D12" s="23">
        <v>3.4482758620689655E-2</v>
      </c>
    </row>
    <row r="13" spans="1:4" x14ac:dyDescent="0.25">
      <c r="A13" s="22" t="s">
        <v>421</v>
      </c>
      <c r="B13" s="23">
        <v>0.44827586206896552</v>
      </c>
      <c r="C13" s="23">
        <v>0.55172413793103448</v>
      </c>
      <c r="D13" s="2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0CF7-36D6-4EBF-BFEA-4DB3C9B170E4}">
  <dimension ref="A3:B6"/>
  <sheetViews>
    <sheetView workbookViewId="0">
      <selection activeCell="E20" sqref="E20"/>
    </sheetView>
  </sheetViews>
  <sheetFormatPr defaultRowHeight="15.75" x14ac:dyDescent="0.25"/>
  <cols>
    <col min="1" max="1" width="12.375" bestFit="1" customWidth="1"/>
    <col min="2" max="2" width="14.875" bestFit="1" customWidth="1"/>
  </cols>
  <sheetData>
    <row r="3" spans="1:2" x14ac:dyDescent="0.25">
      <c r="A3" s="21" t="s">
        <v>420</v>
      </c>
      <c r="B3" t="s">
        <v>424</v>
      </c>
    </row>
    <row r="4" spans="1:2" x14ac:dyDescent="0.25">
      <c r="A4" s="22" t="s">
        <v>40</v>
      </c>
      <c r="B4" s="23">
        <v>0.44827586206896552</v>
      </c>
    </row>
    <row r="5" spans="1:2" x14ac:dyDescent="0.25">
      <c r="A5" s="22" t="s">
        <v>20</v>
      </c>
      <c r="B5" s="23">
        <v>0.55172413793103448</v>
      </c>
    </row>
    <row r="6" spans="1:2" x14ac:dyDescent="0.25">
      <c r="A6" s="22" t="s">
        <v>421</v>
      </c>
      <c r="B6" s="2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A4A3-4ADE-4944-B976-DD3E8F99D422}">
  <dimension ref="A3:D14"/>
  <sheetViews>
    <sheetView workbookViewId="0">
      <selection activeCell="D8" sqref="D8"/>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4" x14ac:dyDescent="0.25">
      <c r="A3" s="21" t="s">
        <v>424</v>
      </c>
      <c r="B3" s="21" t="s">
        <v>423</v>
      </c>
    </row>
    <row r="4" spans="1:4" x14ac:dyDescent="0.25">
      <c r="A4" s="21" t="s">
        <v>420</v>
      </c>
      <c r="B4" t="s">
        <v>40</v>
      </c>
      <c r="C4" t="s">
        <v>20</v>
      </c>
      <c r="D4" t="s">
        <v>421</v>
      </c>
    </row>
    <row r="5" spans="1:4" x14ac:dyDescent="0.25">
      <c r="A5" s="22" t="s">
        <v>285</v>
      </c>
      <c r="B5" s="34"/>
      <c r="C5" s="34">
        <v>4</v>
      </c>
      <c r="D5" s="34">
        <v>4</v>
      </c>
    </row>
    <row r="6" spans="1:4" x14ac:dyDescent="0.25">
      <c r="A6" s="22" t="s">
        <v>37</v>
      </c>
      <c r="B6" s="34">
        <v>2</v>
      </c>
      <c r="C6" s="34">
        <v>4</v>
      </c>
      <c r="D6" s="34">
        <v>6</v>
      </c>
    </row>
    <row r="7" spans="1:4" x14ac:dyDescent="0.25">
      <c r="A7" s="22" t="s">
        <v>17</v>
      </c>
      <c r="B7" s="34">
        <v>2</v>
      </c>
      <c r="C7" s="34">
        <v>4</v>
      </c>
      <c r="D7" s="34">
        <v>6</v>
      </c>
    </row>
    <row r="8" spans="1:4" x14ac:dyDescent="0.25">
      <c r="A8" s="22" t="s">
        <v>100</v>
      </c>
      <c r="B8" s="34">
        <v>4</v>
      </c>
      <c r="C8" s="34">
        <v>3</v>
      </c>
      <c r="D8" s="34">
        <v>7</v>
      </c>
    </row>
    <row r="9" spans="1:4" x14ac:dyDescent="0.25">
      <c r="A9" s="22" t="s">
        <v>55</v>
      </c>
      <c r="B9" s="34">
        <v>4</v>
      </c>
      <c r="C9" s="34">
        <v>3</v>
      </c>
      <c r="D9" s="34">
        <v>7</v>
      </c>
    </row>
    <row r="10" spans="1:4" x14ac:dyDescent="0.25">
      <c r="A10" s="22" t="s">
        <v>26</v>
      </c>
      <c r="B10" s="34">
        <v>6</v>
      </c>
      <c r="C10" s="34">
        <v>1</v>
      </c>
      <c r="D10" s="34">
        <v>7</v>
      </c>
    </row>
    <row r="11" spans="1:4" x14ac:dyDescent="0.25">
      <c r="A11" s="22" t="s">
        <v>49</v>
      </c>
      <c r="B11" s="34">
        <v>3</v>
      </c>
      <c r="C11" s="34">
        <v>4</v>
      </c>
      <c r="D11" s="34">
        <v>7</v>
      </c>
    </row>
    <row r="12" spans="1:4" x14ac:dyDescent="0.25">
      <c r="A12" s="22" t="s">
        <v>188</v>
      </c>
      <c r="B12" s="34">
        <v>4</v>
      </c>
      <c r="C12" s="34">
        <v>3</v>
      </c>
      <c r="D12" s="34">
        <v>7</v>
      </c>
    </row>
    <row r="13" spans="1:4" x14ac:dyDescent="0.25">
      <c r="A13" s="22" t="s">
        <v>60</v>
      </c>
      <c r="B13" s="34">
        <v>1</v>
      </c>
      <c r="C13" s="34">
        <v>6</v>
      </c>
      <c r="D13" s="34">
        <v>7</v>
      </c>
    </row>
    <row r="14" spans="1:4" x14ac:dyDescent="0.25">
      <c r="A14" s="22" t="s">
        <v>421</v>
      </c>
      <c r="B14" s="34">
        <v>26</v>
      </c>
      <c r="C14" s="34">
        <v>32</v>
      </c>
      <c r="D14" s="3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2B3C-FF35-411D-849A-4E34D247DD9B}">
  <dimension ref="A2:E44"/>
  <sheetViews>
    <sheetView workbookViewId="0">
      <selection activeCell="E20" sqref="E20"/>
    </sheetView>
  </sheetViews>
  <sheetFormatPr defaultRowHeight="15.75" x14ac:dyDescent="0.25"/>
  <cols>
    <col min="1" max="1" width="17.25" bestFit="1" customWidth="1"/>
    <col min="2" max="2" width="23.625" bestFit="1" customWidth="1"/>
    <col min="4" max="4" width="13.75" bestFit="1" customWidth="1"/>
    <col min="5" max="5" width="12.25" bestFit="1" customWidth="1"/>
  </cols>
  <sheetData>
    <row r="2" spans="1:5" x14ac:dyDescent="0.25">
      <c r="D2" t="s">
        <v>426</v>
      </c>
      <c r="E2" t="s">
        <v>427</v>
      </c>
    </row>
    <row r="3" spans="1:5" x14ac:dyDescent="0.25">
      <c r="A3" s="21" t="s">
        <v>420</v>
      </c>
      <c r="B3" t="s">
        <v>425</v>
      </c>
      <c r="D3" t="str">
        <f>A4</f>
        <v>SE Marsh</v>
      </c>
      <c r="E3">
        <f>GETPIVOTDATA("player_of_match",$A$3,"player_of_match",A4)</f>
        <v>5</v>
      </c>
    </row>
    <row r="4" spans="1:5" x14ac:dyDescent="0.25">
      <c r="A4" s="22" t="s">
        <v>206</v>
      </c>
      <c r="B4" s="34">
        <v>5</v>
      </c>
      <c r="D4" t="str">
        <f t="shared" ref="D4:D12" si="0">A5</f>
        <v>SR Watson</v>
      </c>
      <c r="E4">
        <f t="shared" ref="E4:E12" si="1">GETPIVOTDATA("player_of_match",$A$3,"player_of_match",A5)</f>
        <v>4</v>
      </c>
    </row>
    <row r="5" spans="1:5" x14ac:dyDescent="0.25">
      <c r="A5" s="22" t="s">
        <v>16</v>
      </c>
      <c r="B5" s="34">
        <v>4</v>
      </c>
      <c r="D5" t="str">
        <f t="shared" si="0"/>
        <v>YK Pathan</v>
      </c>
      <c r="E5">
        <f t="shared" si="1"/>
        <v>4</v>
      </c>
    </row>
    <row r="6" spans="1:5" x14ac:dyDescent="0.25">
      <c r="A6" s="22" t="s">
        <v>157</v>
      </c>
      <c r="B6" s="34">
        <v>4</v>
      </c>
      <c r="D6" t="str">
        <f t="shared" si="0"/>
        <v>M Ntini</v>
      </c>
      <c r="E6">
        <f t="shared" si="1"/>
        <v>2</v>
      </c>
    </row>
    <row r="7" spans="1:5" x14ac:dyDescent="0.25">
      <c r="A7" s="22" t="s">
        <v>366</v>
      </c>
      <c r="B7" s="34">
        <v>2</v>
      </c>
      <c r="D7" t="str">
        <f t="shared" si="0"/>
        <v>Sohail Tanvir</v>
      </c>
      <c r="E7">
        <f t="shared" si="1"/>
        <v>2</v>
      </c>
    </row>
    <row r="8" spans="1:5" x14ac:dyDescent="0.25">
      <c r="A8" s="22" t="s">
        <v>370</v>
      </c>
      <c r="B8" s="34">
        <v>2</v>
      </c>
      <c r="D8" t="str">
        <f t="shared" si="0"/>
        <v>SM Pollock</v>
      </c>
      <c r="E8">
        <f t="shared" si="1"/>
        <v>2</v>
      </c>
    </row>
    <row r="9" spans="1:5" x14ac:dyDescent="0.25">
      <c r="A9" s="22" t="s">
        <v>375</v>
      </c>
      <c r="B9" s="34">
        <v>2</v>
      </c>
      <c r="D9" t="str">
        <f t="shared" si="0"/>
        <v>AC Gilchrist</v>
      </c>
      <c r="E9">
        <f t="shared" si="1"/>
        <v>2</v>
      </c>
    </row>
    <row r="10" spans="1:5" x14ac:dyDescent="0.25">
      <c r="A10" s="22" t="s">
        <v>243</v>
      </c>
      <c r="B10" s="34">
        <v>2</v>
      </c>
      <c r="D10" t="str">
        <f t="shared" si="0"/>
        <v>SC Ganguly</v>
      </c>
      <c r="E10">
        <f t="shared" si="1"/>
        <v>2</v>
      </c>
    </row>
    <row r="11" spans="1:5" x14ac:dyDescent="0.25">
      <c r="A11" s="22" t="s">
        <v>269</v>
      </c>
      <c r="B11" s="34">
        <v>2</v>
      </c>
      <c r="D11" t="str">
        <f t="shared" si="0"/>
        <v>ST Jayasuriya</v>
      </c>
      <c r="E11">
        <f t="shared" si="1"/>
        <v>2</v>
      </c>
    </row>
    <row r="12" spans="1:5" x14ac:dyDescent="0.25">
      <c r="A12" s="22" t="s">
        <v>376</v>
      </c>
      <c r="B12" s="34">
        <v>2</v>
      </c>
      <c r="D12" t="str">
        <f t="shared" si="0"/>
        <v>MS Dhoni</v>
      </c>
      <c r="E12">
        <f t="shared" si="1"/>
        <v>2</v>
      </c>
    </row>
    <row r="13" spans="1:5" x14ac:dyDescent="0.25">
      <c r="A13" s="22" t="s">
        <v>87</v>
      </c>
      <c r="B13" s="34">
        <v>2</v>
      </c>
    </row>
    <row r="14" spans="1:5" x14ac:dyDescent="0.25">
      <c r="A14" s="22" t="s">
        <v>214</v>
      </c>
      <c r="B14" s="34">
        <v>2</v>
      </c>
    </row>
    <row r="15" spans="1:5" x14ac:dyDescent="0.25">
      <c r="A15" s="22" t="s">
        <v>379</v>
      </c>
      <c r="B15" s="34">
        <v>1</v>
      </c>
    </row>
    <row r="16" spans="1:5" x14ac:dyDescent="0.25">
      <c r="A16" s="22" t="s">
        <v>374</v>
      </c>
      <c r="B16" s="34">
        <v>1</v>
      </c>
    </row>
    <row r="17" spans="1:2" x14ac:dyDescent="0.25">
      <c r="A17" s="22" t="s">
        <v>144</v>
      </c>
      <c r="B17" s="34">
        <v>1</v>
      </c>
    </row>
    <row r="18" spans="1:2" x14ac:dyDescent="0.25">
      <c r="A18" s="22" t="s">
        <v>298</v>
      </c>
      <c r="B18" s="34">
        <v>1</v>
      </c>
    </row>
    <row r="19" spans="1:2" x14ac:dyDescent="0.25">
      <c r="A19" s="22" t="s">
        <v>251</v>
      </c>
      <c r="B19" s="34">
        <v>1</v>
      </c>
    </row>
    <row r="20" spans="1:2" x14ac:dyDescent="0.25">
      <c r="A20" s="22" t="s">
        <v>382</v>
      </c>
      <c r="B20" s="34">
        <v>1</v>
      </c>
    </row>
    <row r="21" spans="1:2" x14ac:dyDescent="0.25">
      <c r="A21" s="22" t="s">
        <v>101</v>
      </c>
      <c r="B21" s="34">
        <v>1</v>
      </c>
    </row>
    <row r="22" spans="1:2" x14ac:dyDescent="0.25">
      <c r="A22" s="22" t="s">
        <v>266</v>
      </c>
      <c r="B22" s="34">
        <v>1</v>
      </c>
    </row>
    <row r="23" spans="1:2" x14ac:dyDescent="0.25">
      <c r="A23" s="22" t="s">
        <v>264</v>
      </c>
      <c r="B23" s="34">
        <v>1</v>
      </c>
    </row>
    <row r="24" spans="1:2" x14ac:dyDescent="0.25">
      <c r="A24" s="22" t="s">
        <v>255</v>
      </c>
      <c r="B24" s="34">
        <v>1</v>
      </c>
    </row>
    <row r="25" spans="1:2" x14ac:dyDescent="0.25">
      <c r="A25" s="22" t="s">
        <v>380</v>
      </c>
      <c r="B25" s="34">
        <v>1</v>
      </c>
    </row>
    <row r="26" spans="1:2" x14ac:dyDescent="0.25">
      <c r="A26" s="22" t="s">
        <v>275</v>
      </c>
      <c r="B26" s="34">
        <v>1</v>
      </c>
    </row>
    <row r="27" spans="1:2" x14ac:dyDescent="0.25">
      <c r="A27" s="22" t="s">
        <v>378</v>
      </c>
      <c r="B27" s="34">
        <v>1</v>
      </c>
    </row>
    <row r="28" spans="1:2" x14ac:dyDescent="0.25">
      <c r="A28" s="22" t="s">
        <v>168</v>
      </c>
      <c r="B28" s="34">
        <v>1</v>
      </c>
    </row>
    <row r="29" spans="1:2" x14ac:dyDescent="0.25">
      <c r="A29" s="22" t="s">
        <v>367</v>
      </c>
      <c r="B29" s="34">
        <v>1</v>
      </c>
    </row>
    <row r="30" spans="1:2" x14ac:dyDescent="0.25">
      <c r="A30" s="22" t="s">
        <v>371</v>
      </c>
      <c r="B30" s="34">
        <v>1</v>
      </c>
    </row>
    <row r="31" spans="1:2" x14ac:dyDescent="0.25">
      <c r="A31" s="22" t="s">
        <v>377</v>
      </c>
      <c r="B31" s="34">
        <v>1</v>
      </c>
    </row>
    <row r="32" spans="1:2" x14ac:dyDescent="0.25">
      <c r="A32" s="22" t="s">
        <v>36</v>
      </c>
      <c r="B32" s="34">
        <v>1</v>
      </c>
    </row>
    <row r="33" spans="1:2" x14ac:dyDescent="0.25">
      <c r="A33" s="22" t="s">
        <v>381</v>
      </c>
      <c r="B33" s="34">
        <v>1</v>
      </c>
    </row>
    <row r="34" spans="1:2" x14ac:dyDescent="0.25">
      <c r="A34" s="22" t="s">
        <v>327</v>
      </c>
      <c r="B34" s="34">
        <v>1</v>
      </c>
    </row>
    <row r="35" spans="1:2" x14ac:dyDescent="0.25">
      <c r="A35" s="22" t="s">
        <v>304</v>
      </c>
      <c r="B35" s="34">
        <v>1</v>
      </c>
    </row>
    <row r="36" spans="1:2" x14ac:dyDescent="0.25">
      <c r="A36" s="22" t="s">
        <v>201</v>
      </c>
      <c r="B36" s="34">
        <v>1</v>
      </c>
    </row>
    <row r="37" spans="1:2" x14ac:dyDescent="0.25">
      <c r="A37" s="22" t="s">
        <v>353</v>
      </c>
      <c r="B37" s="34">
        <v>1</v>
      </c>
    </row>
    <row r="38" spans="1:2" x14ac:dyDescent="0.25">
      <c r="A38" s="22" t="s">
        <v>356</v>
      </c>
      <c r="B38" s="34">
        <v>1</v>
      </c>
    </row>
    <row r="39" spans="1:2" x14ac:dyDescent="0.25">
      <c r="A39" s="22" t="s">
        <v>277</v>
      </c>
      <c r="B39" s="34">
        <v>1</v>
      </c>
    </row>
    <row r="40" spans="1:2" x14ac:dyDescent="0.25">
      <c r="A40" s="22" t="s">
        <v>169</v>
      </c>
      <c r="B40" s="34">
        <v>1</v>
      </c>
    </row>
    <row r="41" spans="1:2" x14ac:dyDescent="0.25">
      <c r="A41" s="22" t="s">
        <v>215</v>
      </c>
      <c r="B41" s="34">
        <v>1</v>
      </c>
    </row>
    <row r="42" spans="1:2" x14ac:dyDescent="0.25">
      <c r="A42" s="22" t="s">
        <v>310</v>
      </c>
      <c r="B42" s="34">
        <v>1</v>
      </c>
    </row>
    <row r="43" spans="1:2" x14ac:dyDescent="0.25">
      <c r="A43" s="22" t="s">
        <v>383</v>
      </c>
      <c r="B43" s="34">
        <v>1</v>
      </c>
    </row>
    <row r="44" spans="1:2" x14ac:dyDescent="0.25">
      <c r="A44" s="22" t="s">
        <v>421</v>
      </c>
      <c r="B44" s="3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55E5-D143-4945-AAD0-BED09DF3CB7E}">
  <dimension ref="A3:I24"/>
  <sheetViews>
    <sheetView workbookViewId="0">
      <selection activeCell="I9" sqref="I9"/>
    </sheetView>
  </sheetViews>
  <sheetFormatPr defaultRowHeight="15.75" x14ac:dyDescent="0.25"/>
  <cols>
    <col min="1" max="1" width="12.375" bestFit="1" customWidth="1"/>
    <col min="6" max="9" width="14" bestFit="1" customWidth="1"/>
  </cols>
  <sheetData>
    <row r="3" spans="1:9" ht="30" x14ac:dyDescent="0.25">
      <c r="A3" s="21" t="s">
        <v>420</v>
      </c>
      <c r="E3" s="6" t="s">
        <v>384</v>
      </c>
      <c r="F3" s="6" t="s">
        <v>385</v>
      </c>
      <c r="G3" s="6" t="s">
        <v>386</v>
      </c>
      <c r="H3" s="6" t="s">
        <v>387</v>
      </c>
      <c r="I3" s="6" t="s">
        <v>388</v>
      </c>
    </row>
    <row r="4" spans="1:9" x14ac:dyDescent="0.25">
      <c r="A4" s="22" t="s">
        <v>418</v>
      </c>
      <c r="E4" t="str">
        <f>A4</f>
        <v>IPL-2008</v>
      </c>
      <c r="F4" t="str">
        <f>VLOOKUP($E$4,Table24[],2,0)</f>
        <v>Rajasthan Royals</v>
      </c>
      <c r="G4" t="str">
        <f>VLOOKUP($E$4,Table24[],3,0)</f>
        <v>Chennai Super Kings</v>
      </c>
      <c r="H4" t="str">
        <f>VLOOKUP($E$4,Table24[],4,0)</f>
        <v>Yusuf Pathan</v>
      </c>
      <c r="I4" t="str">
        <f>VLOOKUP($E$4,Table24[],5,0)</f>
        <v>Shane Watson</v>
      </c>
    </row>
    <row r="5" spans="1:9" x14ac:dyDescent="0.25">
      <c r="A5" s="22" t="s">
        <v>421</v>
      </c>
    </row>
    <row r="13" spans="1:9" ht="30" x14ac:dyDescent="0.25">
      <c r="D13" s="27" t="s">
        <v>384</v>
      </c>
      <c r="E13" s="28" t="s">
        <v>385</v>
      </c>
      <c r="F13" s="28" t="s">
        <v>386</v>
      </c>
      <c r="G13" s="28" t="s">
        <v>387</v>
      </c>
      <c r="H13" s="29" t="s">
        <v>388</v>
      </c>
    </row>
    <row r="14" spans="1:9" ht="45" x14ac:dyDescent="0.25">
      <c r="D14" s="24" t="s">
        <v>390</v>
      </c>
      <c r="E14" s="8" t="s">
        <v>19</v>
      </c>
      <c r="F14" s="7" t="s">
        <v>18</v>
      </c>
      <c r="G14" s="7" t="s">
        <v>391</v>
      </c>
      <c r="H14" s="25" t="s">
        <v>392</v>
      </c>
    </row>
    <row r="15" spans="1:9" ht="30" x14ac:dyDescent="0.25">
      <c r="D15" s="24" t="s">
        <v>393</v>
      </c>
      <c r="E15" s="6" t="s">
        <v>39</v>
      </c>
      <c r="F15" s="9" t="s">
        <v>394</v>
      </c>
      <c r="G15" s="9" t="s">
        <v>395</v>
      </c>
      <c r="H15" s="26" t="s">
        <v>396</v>
      </c>
    </row>
    <row r="16" spans="1:9" ht="45" x14ac:dyDescent="0.25">
      <c r="D16" s="24" t="s">
        <v>397</v>
      </c>
      <c r="E16" s="8" t="s">
        <v>18</v>
      </c>
      <c r="F16" s="7" t="s">
        <v>50</v>
      </c>
      <c r="G16" s="7" t="s">
        <v>398</v>
      </c>
      <c r="H16" s="25" t="s">
        <v>399</v>
      </c>
    </row>
    <row r="17" spans="4:8" ht="30" x14ac:dyDescent="0.25">
      <c r="D17" s="24" t="s">
        <v>400</v>
      </c>
      <c r="E17" s="6" t="s">
        <v>39</v>
      </c>
      <c r="F17" s="9" t="s">
        <v>19</v>
      </c>
      <c r="G17" s="9" t="s">
        <v>401</v>
      </c>
      <c r="H17" s="26" t="s">
        <v>389</v>
      </c>
    </row>
    <row r="18" spans="4:8" ht="45" x14ac:dyDescent="0.25">
      <c r="D18" s="24" t="s">
        <v>402</v>
      </c>
      <c r="E18" s="8" t="s">
        <v>27</v>
      </c>
      <c r="F18" s="7" t="s">
        <v>45</v>
      </c>
      <c r="G18" s="7" t="s">
        <v>403</v>
      </c>
      <c r="H18" s="25" t="s">
        <v>404</v>
      </c>
    </row>
    <row r="19" spans="4:8" ht="30" x14ac:dyDescent="0.25">
      <c r="D19" s="24" t="s">
        <v>405</v>
      </c>
      <c r="E19" s="6" t="s">
        <v>39</v>
      </c>
      <c r="F19" s="9" t="s">
        <v>19</v>
      </c>
      <c r="G19" s="9" t="s">
        <v>406</v>
      </c>
      <c r="H19" s="26" t="s">
        <v>391</v>
      </c>
    </row>
    <row r="20" spans="4:8" ht="45" x14ac:dyDescent="0.25">
      <c r="D20" s="24" t="s">
        <v>407</v>
      </c>
      <c r="E20" s="8" t="s">
        <v>27</v>
      </c>
      <c r="F20" s="7" t="s">
        <v>19</v>
      </c>
      <c r="G20" s="7" t="s">
        <v>408</v>
      </c>
      <c r="H20" s="25" t="s">
        <v>392</v>
      </c>
    </row>
    <row r="21" spans="4:8" ht="45" x14ac:dyDescent="0.25">
      <c r="D21" s="24" t="s">
        <v>409</v>
      </c>
      <c r="E21" s="6" t="s">
        <v>19</v>
      </c>
      <c r="F21" s="9" t="s">
        <v>50</v>
      </c>
      <c r="G21" s="9" t="s">
        <v>410</v>
      </c>
      <c r="H21" s="26" t="s">
        <v>411</v>
      </c>
    </row>
    <row r="22" spans="4:8" ht="45" x14ac:dyDescent="0.25">
      <c r="D22" s="24" t="s">
        <v>412</v>
      </c>
      <c r="E22" s="8" t="s">
        <v>19</v>
      </c>
      <c r="F22" s="7" t="s">
        <v>39</v>
      </c>
      <c r="G22" s="7" t="s">
        <v>413</v>
      </c>
      <c r="H22" s="25" t="s">
        <v>414</v>
      </c>
    </row>
    <row r="23" spans="4:8" ht="45" x14ac:dyDescent="0.25">
      <c r="D23" s="24" t="s">
        <v>415</v>
      </c>
      <c r="E23" s="6" t="s">
        <v>260</v>
      </c>
      <c r="F23" s="9" t="s">
        <v>50</v>
      </c>
      <c r="G23" s="9" t="s">
        <v>416</v>
      </c>
      <c r="H23" s="26" t="s">
        <v>417</v>
      </c>
    </row>
    <row r="24" spans="4:8" ht="30" x14ac:dyDescent="0.25">
      <c r="D24" s="30" t="s">
        <v>418</v>
      </c>
      <c r="E24" s="31" t="s">
        <v>31</v>
      </c>
      <c r="F24" s="32" t="s">
        <v>19</v>
      </c>
      <c r="G24" s="32" t="s">
        <v>419</v>
      </c>
      <c r="H24"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9EA6E-C301-4E70-92C3-F3DAECD37F24}">
  <dimension ref="V13"/>
  <sheetViews>
    <sheetView showGridLines="0" tabSelected="1" zoomScale="90" zoomScaleNormal="90" zoomScaleSheetLayoutView="25" workbookViewId="0">
      <selection activeCell="V13" sqref="V13"/>
    </sheetView>
  </sheetViews>
  <sheetFormatPr defaultRowHeight="15.75" x14ac:dyDescent="0.25"/>
  <sheetData>
    <row r="13" spans="22:22" x14ac:dyDescent="0.25">
      <c r="V13" t="s">
        <v>429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5" sqref="E5"/>
    </sheetView>
  </sheetViews>
  <sheetFormatPr defaultRowHeight="15.75" x14ac:dyDescent="0.25"/>
  <cols>
    <col min="2" max="2" width="13.25" bestFit="1" customWidth="1"/>
    <col min="3" max="3" width="10.125" customWidth="1"/>
    <col min="4" max="4" width="13.375" customWidth="1"/>
    <col min="5" max="7" width="23.875" bestFit="1" customWidth="1"/>
    <col min="8" max="9" width="24.625" bestFit="1" customWidth="1"/>
    <col min="10" max="10" width="23.875" bestFit="1" customWidth="1"/>
    <col min="11" max="11" width="13.75" customWidth="1"/>
    <col min="12" max="12" width="16.375" customWidth="1"/>
    <col min="13" max="13" width="9.875" customWidth="1"/>
    <col min="14" max="14" width="44.625" bestFit="1" customWidth="1"/>
    <col min="15" max="16"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6001-C3DC-4FBD-BDC5-5645C01F3227}">
  <dimension ref="A3:E10"/>
  <sheetViews>
    <sheetView workbookViewId="0">
      <selection activeCell="N11" sqref="N11"/>
    </sheetView>
  </sheetViews>
  <sheetFormatPr defaultRowHeight="15.75" x14ac:dyDescent="0.25"/>
  <cols>
    <col min="1" max="1" width="18.375" bestFit="1" customWidth="1"/>
    <col min="2" max="2" width="15.25" bestFit="1" customWidth="1"/>
    <col min="4" max="4" width="17.625" bestFit="1" customWidth="1"/>
  </cols>
  <sheetData>
    <row r="3" spans="1:5" x14ac:dyDescent="0.25">
      <c r="A3" s="21" t="s">
        <v>420</v>
      </c>
      <c r="B3" t="s">
        <v>428</v>
      </c>
    </row>
    <row r="4" spans="1:5" x14ac:dyDescent="0.25">
      <c r="A4" s="22" t="s">
        <v>19</v>
      </c>
      <c r="B4">
        <v>3</v>
      </c>
      <c r="D4" t="str">
        <f>A4</f>
        <v>Chennai Super Kings</v>
      </c>
      <c r="E4">
        <f>GETPIVOTDATA("Winner",$A$3,"Winner",A4)</f>
        <v>3</v>
      </c>
    </row>
    <row r="5" spans="1:5" x14ac:dyDescent="0.25">
      <c r="A5" s="22" t="s">
        <v>39</v>
      </c>
      <c r="B5">
        <v>3</v>
      </c>
      <c r="D5" t="str">
        <f t="shared" ref="D5:D9" si="0">A5</f>
        <v>Mumbai Indians</v>
      </c>
      <c r="E5">
        <f t="shared" ref="E5:E9" si="1">GETPIVOTDATA("Winner",$A$3,"Winner",A5)</f>
        <v>3</v>
      </c>
    </row>
    <row r="6" spans="1:5" x14ac:dyDescent="0.25">
      <c r="A6" s="22" t="s">
        <v>27</v>
      </c>
      <c r="B6">
        <v>2</v>
      </c>
      <c r="D6" t="str">
        <f t="shared" si="0"/>
        <v>Kolkata Knight Riders</v>
      </c>
      <c r="E6">
        <f t="shared" si="1"/>
        <v>2</v>
      </c>
    </row>
    <row r="7" spans="1:5" x14ac:dyDescent="0.25">
      <c r="A7" s="22" t="s">
        <v>260</v>
      </c>
      <c r="B7">
        <v>1</v>
      </c>
      <c r="D7" t="str">
        <f t="shared" si="0"/>
        <v>Deccan Chargers</v>
      </c>
      <c r="E7">
        <f t="shared" si="1"/>
        <v>1</v>
      </c>
    </row>
    <row r="8" spans="1:5" x14ac:dyDescent="0.25">
      <c r="A8" s="22" t="s">
        <v>18</v>
      </c>
      <c r="B8">
        <v>1</v>
      </c>
      <c r="D8" t="str">
        <f t="shared" si="0"/>
        <v>Sunrisers Hyderabad</v>
      </c>
      <c r="E8">
        <f t="shared" si="1"/>
        <v>1</v>
      </c>
    </row>
    <row r="9" spans="1:5" x14ac:dyDescent="0.25">
      <c r="A9" s="22" t="s">
        <v>31</v>
      </c>
      <c r="B9">
        <v>1</v>
      </c>
      <c r="D9" t="str">
        <f t="shared" si="0"/>
        <v>Rajasthan Royals</v>
      </c>
      <c r="E9">
        <f t="shared" si="1"/>
        <v>1</v>
      </c>
    </row>
    <row r="10" spans="1:5" x14ac:dyDescent="0.25">
      <c r="A10" s="22"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7" t="s">
        <v>384</v>
      </c>
      <c r="B1" s="28" t="s">
        <v>385</v>
      </c>
      <c r="C1" s="28" t="s">
        <v>386</v>
      </c>
      <c r="D1" s="28" t="s">
        <v>387</v>
      </c>
      <c r="E1" s="29" t="s">
        <v>388</v>
      </c>
    </row>
    <row r="2" spans="1:5" ht="19.899999999999999" customHeight="1" x14ac:dyDescent="0.25">
      <c r="A2" s="24" t="s">
        <v>390</v>
      </c>
      <c r="B2" s="8" t="s">
        <v>19</v>
      </c>
      <c r="C2" s="7" t="s">
        <v>18</v>
      </c>
      <c r="D2" s="7" t="s">
        <v>391</v>
      </c>
      <c r="E2" s="25" t="s">
        <v>392</v>
      </c>
    </row>
    <row r="3" spans="1:5" ht="19.899999999999999" customHeight="1" x14ac:dyDescent="0.25">
      <c r="A3" s="24" t="s">
        <v>393</v>
      </c>
      <c r="B3" s="6" t="s">
        <v>39</v>
      </c>
      <c r="C3" s="9" t="s">
        <v>394</v>
      </c>
      <c r="D3" s="9" t="s">
        <v>395</v>
      </c>
      <c r="E3" s="26" t="s">
        <v>396</v>
      </c>
    </row>
    <row r="4" spans="1:5" ht="19.899999999999999" customHeight="1" x14ac:dyDescent="0.25">
      <c r="A4" s="24" t="s">
        <v>397</v>
      </c>
      <c r="B4" s="8" t="s">
        <v>18</v>
      </c>
      <c r="C4" s="7" t="s">
        <v>50</v>
      </c>
      <c r="D4" s="7" t="s">
        <v>398</v>
      </c>
      <c r="E4" s="25" t="s">
        <v>399</v>
      </c>
    </row>
    <row r="5" spans="1:5" ht="19.899999999999999" customHeight="1" x14ac:dyDescent="0.25">
      <c r="A5" s="24" t="s">
        <v>400</v>
      </c>
      <c r="B5" s="6" t="s">
        <v>39</v>
      </c>
      <c r="C5" s="9" t="s">
        <v>19</v>
      </c>
      <c r="D5" s="9" t="s">
        <v>401</v>
      </c>
      <c r="E5" s="26" t="s">
        <v>389</v>
      </c>
    </row>
    <row r="6" spans="1:5" ht="19.899999999999999" customHeight="1" x14ac:dyDescent="0.25">
      <c r="A6" s="24" t="s">
        <v>402</v>
      </c>
      <c r="B6" s="8" t="s">
        <v>27</v>
      </c>
      <c r="C6" s="7" t="s">
        <v>45</v>
      </c>
      <c r="D6" s="7" t="s">
        <v>403</v>
      </c>
      <c r="E6" s="25" t="s">
        <v>404</v>
      </c>
    </row>
    <row r="7" spans="1:5" ht="19.899999999999999" customHeight="1" x14ac:dyDescent="0.25">
      <c r="A7" s="24" t="s">
        <v>405</v>
      </c>
      <c r="B7" s="6" t="s">
        <v>39</v>
      </c>
      <c r="C7" s="9" t="s">
        <v>19</v>
      </c>
      <c r="D7" s="9" t="s">
        <v>406</v>
      </c>
      <c r="E7" s="26" t="s">
        <v>391</v>
      </c>
    </row>
    <row r="8" spans="1:5" ht="19.899999999999999" customHeight="1" x14ac:dyDescent="0.25">
      <c r="A8" s="24" t="s">
        <v>407</v>
      </c>
      <c r="B8" s="8" t="s">
        <v>27</v>
      </c>
      <c r="C8" s="7" t="s">
        <v>19</v>
      </c>
      <c r="D8" s="7" t="s">
        <v>408</v>
      </c>
      <c r="E8" s="25" t="s">
        <v>392</v>
      </c>
    </row>
    <row r="9" spans="1:5" ht="19.899999999999999" customHeight="1" x14ac:dyDescent="0.25">
      <c r="A9" s="24" t="s">
        <v>409</v>
      </c>
      <c r="B9" s="6" t="s">
        <v>19</v>
      </c>
      <c r="C9" s="9" t="s">
        <v>50</v>
      </c>
      <c r="D9" s="9" t="s">
        <v>410</v>
      </c>
      <c r="E9" s="26" t="s">
        <v>411</v>
      </c>
    </row>
    <row r="10" spans="1:5" ht="19.899999999999999" customHeight="1" x14ac:dyDescent="0.25">
      <c r="A10" s="24" t="s">
        <v>412</v>
      </c>
      <c r="B10" s="8" t="s">
        <v>19</v>
      </c>
      <c r="C10" s="7" t="s">
        <v>39</v>
      </c>
      <c r="D10" s="7" t="s">
        <v>413</v>
      </c>
      <c r="E10" s="25" t="s">
        <v>414</v>
      </c>
    </row>
    <row r="11" spans="1:5" ht="19.899999999999999" customHeight="1" x14ac:dyDescent="0.25">
      <c r="A11" s="24" t="s">
        <v>415</v>
      </c>
      <c r="B11" s="6" t="s">
        <v>260</v>
      </c>
      <c r="C11" s="9" t="s">
        <v>50</v>
      </c>
      <c r="D11" s="9" t="s">
        <v>416</v>
      </c>
      <c r="E11" s="26" t="s">
        <v>417</v>
      </c>
    </row>
    <row r="12" spans="1:5" ht="19.899999999999999" customHeight="1" x14ac:dyDescent="0.25">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maches win by team</vt:lpstr>
      <vt:lpstr>Toss Decision</vt:lpstr>
      <vt:lpstr>Top10 </vt:lpstr>
      <vt:lpstr>MOM</vt:lpstr>
      <vt:lpstr>Sheet6</vt:lpstr>
      <vt:lpstr>Dashboard</vt:lpstr>
      <vt:lpstr>IPL Matches 2008-2018</vt:lpstr>
      <vt:lpstr>Title Winner</vt:lpstr>
      <vt:lpstr>Winner 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shashank yadav</cp:lastModifiedBy>
  <dcterms:created xsi:type="dcterms:W3CDTF">2023-05-25T13:59:02Z</dcterms:created>
  <dcterms:modified xsi:type="dcterms:W3CDTF">2024-07-06T18:23:24Z</dcterms:modified>
</cp:coreProperties>
</file>