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p-my.sharepoint.com/personal/shashank_sharma_hp_com/Documents/Desktop/MEIO/"/>
    </mc:Choice>
  </mc:AlternateContent>
  <xr:revisionPtr revIDLastSave="1" documentId="8_{B71F24B5-1986-4906-A6CA-8E3D1F4A1D33}" xr6:coauthVersionLast="47" xr6:coauthVersionMax="47" xr10:uidLastSave="{5FC16620-D759-4726-B0E4-24FBF47B8208}"/>
  <bookViews>
    <workbookView xWindow="-110" yWindow="-110" windowWidth="19420" windowHeight="11500" xr2:uid="{4FE24C47-641A-4BE9-8966-A3ED6FA52E2B}"/>
  </bookViews>
  <sheets>
    <sheet name="results_MEIO" sheetId="1" r:id="rId1"/>
  </sheets>
  <calcPr calcId="0"/>
</workbook>
</file>

<file path=xl/calcChain.xml><?xml version="1.0" encoding="utf-8"?>
<calcChain xmlns="http://schemas.openxmlformats.org/spreadsheetml/2006/main">
  <c r="AP34" i="1" l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1" i="1"/>
  <c r="AD10" i="1"/>
  <c r="AD9" i="1"/>
  <c r="AD8" i="1"/>
  <c r="AD7" i="1"/>
  <c r="AD6" i="1"/>
  <c r="AD5" i="1"/>
  <c r="AD4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1" i="1"/>
  <c r="P10" i="1"/>
  <c r="P9" i="1"/>
  <c r="P8" i="1"/>
  <c r="P7" i="1"/>
  <c r="P6" i="1"/>
  <c r="P5" i="1"/>
  <c r="P4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O4" i="1"/>
  <c r="Q4" i="1"/>
  <c r="V4" i="1"/>
  <c r="X4" i="1"/>
  <c r="AC4" i="1"/>
  <c r="AI4" i="1"/>
  <c r="AO4" i="1"/>
  <c r="AO5" i="1" s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F2" i="1"/>
  <c r="E2" i="1"/>
  <c r="E1" i="1" s="1"/>
  <c r="F1" i="1" s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I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V5" i="1"/>
  <c r="V6" i="1"/>
  <c r="V7" i="1"/>
  <c r="V8" i="1" s="1"/>
  <c r="AI5" i="1"/>
  <c r="AI6" i="1"/>
  <c r="AI7" i="1"/>
  <c r="AI8" i="1" s="1"/>
  <c r="O5" i="1"/>
  <c r="O6" i="1"/>
  <c r="O7" i="1"/>
  <c r="D4" i="1"/>
  <c r="I5" i="1"/>
  <c r="I6" i="1" s="1"/>
  <c r="L2" i="1"/>
  <c r="K2" i="1"/>
  <c r="K1" i="1" s="1"/>
  <c r="AC5" i="1"/>
  <c r="AC6" i="1"/>
  <c r="AC7" i="1"/>
  <c r="AC8" i="1"/>
  <c r="AC9" i="1" s="1"/>
  <c r="I7" i="1" l="1"/>
  <c r="AC10" i="1"/>
  <c r="V9" i="1"/>
  <c r="L1" i="1"/>
  <c r="AO6" i="1"/>
  <c r="AI9" i="1"/>
  <c r="O8" i="1"/>
  <c r="AO7" i="1" l="1"/>
  <c r="AI10" i="1"/>
  <c r="AC11" i="1"/>
  <c r="J4" i="1"/>
  <c r="V10" i="1"/>
  <c r="O9" i="1"/>
  <c r="I8" i="1"/>
  <c r="I9" i="1" l="1"/>
  <c r="V11" i="1"/>
  <c r="O10" i="1"/>
  <c r="AC12" i="1"/>
  <c r="AC13" i="1" s="1"/>
  <c r="AI11" i="1"/>
  <c r="AO8" i="1"/>
  <c r="AO9" i="1" l="1"/>
  <c r="O11" i="1"/>
  <c r="AC14" i="1"/>
  <c r="V12" i="1"/>
  <c r="I10" i="1"/>
  <c r="AI12" i="1"/>
  <c r="AI13" i="1" l="1"/>
  <c r="I11" i="1"/>
  <c r="AC15" i="1"/>
  <c r="O12" i="1"/>
  <c r="O13" i="1" s="1"/>
  <c r="AO10" i="1"/>
  <c r="V13" i="1"/>
  <c r="O14" i="1" l="1"/>
  <c r="AI14" i="1"/>
  <c r="V14" i="1"/>
  <c r="AO11" i="1"/>
  <c r="AC16" i="1"/>
  <c r="I12" i="1"/>
  <c r="I13" i="1" l="1"/>
  <c r="AO12" i="1"/>
  <c r="O15" i="1"/>
  <c r="AC17" i="1"/>
  <c r="V15" i="1"/>
  <c r="AI15" i="1"/>
  <c r="AI16" i="1" l="1"/>
  <c r="AC18" i="1"/>
  <c r="V16" i="1"/>
  <c r="O16" i="1"/>
  <c r="AO13" i="1"/>
  <c r="I14" i="1"/>
  <c r="O17" i="1" l="1"/>
  <c r="AI17" i="1"/>
  <c r="I15" i="1"/>
  <c r="AO14" i="1"/>
  <c r="V17" i="1"/>
  <c r="AC19" i="1"/>
  <c r="AC20" i="1" l="1"/>
  <c r="V18" i="1"/>
  <c r="AO15" i="1"/>
  <c r="I16" i="1"/>
  <c r="AI18" i="1"/>
  <c r="O18" i="1"/>
  <c r="V19" i="1" l="1"/>
  <c r="O19" i="1"/>
  <c r="AI19" i="1"/>
  <c r="I17" i="1"/>
  <c r="AO16" i="1"/>
  <c r="AC21" i="1"/>
  <c r="AC22" i="1" l="1"/>
  <c r="AI20" i="1"/>
  <c r="V20" i="1"/>
  <c r="AO17" i="1"/>
  <c r="I18" i="1"/>
  <c r="O20" i="1"/>
  <c r="I19" i="1" l="1"/>
  <c r="AO18" i="1"/>
  <c r="V21" i="1"/>
  <c r="O21" i="1"/>
  <c r="AI21" i="1"/>
  <c r="AC23" i="1"/>
  <c r="O22" i="1" l="1"/>
  <c r="AC24" i="1"/>
  <c r="AI22" i="1"/>
  <c r="V22" i="1"/>
  <c r="AO19" i="1"/>
  <c r="I20" i="1"/>
  <c r="I21" i="1" l="1"/>
  <c r="AO20" i="1"/>
  <c r="V23" i="1"/>
  <c r="AI23" i="1"/>
  <c r="AC25" i="1"/>
  <c r="O23" i="1"/>
  <c r="I22" i="1" l="1"/>
  <c r="O24" i="1"/>
  <c r="AC26" i="1"/>
  <c r="AI24" i="1"/>
  <c r="V24" i="1"/>
  <c r="AO21" i="1"/>
  <c r="AO22" i="1" l="1"/>
  <c r="V25" i="1"/>
  <c r="AI25" i="1"/>
  <c r="AC27" i="1"/>
  <c r="O25" i="1"/>
  <c r="I23" i="1"/>
  <c r="I24" i="1" l="1"/>
  <c r="AI26" i="1"/>
  <c r="AC28" i="1"/>
  <c r="V26" i="1"/>
  <c r="AO23" i="1"/>
  <c r="O26" i="1"/>
  <c r="O27" i="1" l="1"/>
  <c r="AO24" i="1"/>
  <c r="V27" i="1"/>
  <c r="AC29" i="1"/>
  <c r="AI27" i="1"/>
  <c r="I25" i="1"/>
  <c r="AI28" i="1" l="1"/>
  <c r="I26" i="1"/>
  <c r="AC30" i="1"/>
  <c r="O28" i="1"/>
  <c r="V28" i="1"/>
  <c r="AO25" i="1"/>
  <c r="AO26" i="1" l="1"/>
  <c r="V29" i="1"/>
  <c r="O29" i="1"/>
  <c r="AI29" i="1"/>
  <c r="AC31" i="1"/>
  <c r="I27" i="1"/>
  <c r="AI30" i="1" l="1"/>
  <c r="I28" i="1"/>
  <c r="AC32" i="1"/>
  <c r="O30" i="1"/>
  <c r="V30" i="1"/>
  <c r="AO27" i="1"/>
  <c r="AO28" i="1" l="1"/>
  <c r="V31" i="1"/>
  <c r="O31" i="1"/>
  <c r="AC33" i="1"/>
  <c r="I29" i="1"/>
  <c r="AI31" i="1"/>
  <c r="AI32" i="1" l="1"/>
  <c r="AC34" i="1"/>
  <c r="O32" i="1"/>
  <c r="AO29" i="1"/>
  <c r="I30" i="1"/>
  <c r="V32" i="1"/>
  <c r="I31" i="1" l="1"/>
  <c r="O33" i="1"/>
  <c r="AI33" i="1"/>
  <c r="V33" i="1"/>
  <c r="AO30" i="1"/>
  <c r="AO31" i="1" l="1"/>
  <c r="V34" i="1"/>
  <c r="AI34" i="1"/>
  <c r="O34" i="1"/>
  <c r="I32" i="1"/>
  <c r="I33" i="1" l="1"/>
  <c r="AO32" i="1"/>
  <c r="AO33" i="1" l="1"/>
  <c r="I34" i="1"/>
  <c r="AO34" i="1" l="1"/>
</calcChain>
</file>

<file path=xl/sharedStrings.xml><?xml version="1.0" encoding="utf-8"?>
<sst xmlns="http://schemas.openxmlformats.org/spreadsheetml/2006/main" count="47" uniqueCount="46">
  <si>
    <t>f1_holding</t>
  </si>
  <si>
    <t>f1_dispatch_r1</t>
  </si>
  <si>
    <t>f1_dispatch_r2</t>
  </si>
  <si>
    <t>f1_production</t>
  </si>
  <si>
    <t>f2_holding</t>
  </si>
  <si>
    <t>f2_dispatch_r1</t>
  </si>
  <si>
    <t>f2_dispatch_r2</t>
  </si>
  <si>
    <t>f2_production</t>
  </si>
  <si>
    <t>rdc1_holding</t>
  </si>
  <si>
    <t>rdc1_dispatch_c1</t>
  </si>
  <si>
    <t>rdc1_dispatch_c2</t>
  </si>
  <si>
    <t>rdc1_dispatch_c3</t>
  </si>
  <si>
    <t>rdc2_holding</t>
  </si>
  <si>
    <t>rdc2_dispatch_c1</t>
  </si>
  <si>
    <t>rdc2_dispatch_c2</t>
  </si>
  <si>
    <t>rdc2_dispatch_c3</t>
  </si>
  <si>
    <t>c1_holding</t>
  </si>
  <si>
    <t>c1_demand</t>
  </si>
  <si>
    <t>c1_slack</t>
  </si>
  <si>
    <t>c1_actuals</t>
  </si>
  <si>
    <t>c2_holding</t>
  </si>
  <si>
    <t>c2_demand</t>
  </si>
  <si>
    <t>c2_slack</t>
  </si>
  <si>
    <t>c2_actuals</t>
  </si>
  <si>
    <t>c3_holding</t>
  </si>
  <si>
    <t>c3_demand</t>
  </si>
  <si>
    <t>c3_slack</t>
  </si>
  <si>
    <t>c3_actuals</t>
  </si>
  <si>
    <t>RDC1_OPNG</t>
  </si>
  <si>
    <t>F1_OPNG</t>
  </si>
  <si>
    <t>F2_OPNG</t>
  </si>
  <si>
    <t>RDC2_OPNG</t>
  </si>
  <si>
    <t>C1_OPNG</t>
  </si>
  <si>
    <t>C2_OPNG</t>
  </si>
  <si>
    <t>C3_OPNG</t>
  </si>
  <si>
    <t>C3_OPNG_DAYS</t>
  </si>
  <si>
    <t>C2_OPNG_DAYS</t>
  </si>
  <si>
    <t>RDC2_OPNG_DAYS</t>
  </si>
  <si>
    <t>RDC1_OPNG_DAYS</t>
  </si>
  <si>
    <t>-</t>
  </si>
  <si>
    <t>F2_OPNG_DAYS</t>
  </si>
  <si>
    <t>RDC1_DEMAND</t>
  </si>
  <si>
    <t>RDC2_DEMAND</t>
  </si>
  <si>
    <t>F1_OPNG_DAYS</t>
  </si>
  <si>
    <t>DAY</t>
  </si>
  <si>
    <t>C1_OPNG_DAYS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</si>
</sst>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9" fontId="0" fillId="0" borderId="0" xfId="1" applyFont="1"/>
    <xf numFmtId="1" fontId="0" fillId="0" borderId="0" xfId="0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F1 Opng Units &amp;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results_MEIO!$D$3</c:f>
              <c:strCache>
                <c:ptCount val="1"/>
                <c:pt idx="0">
                  <c:v>F1_OPNG_DAYS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results_MEIO!$D$4:$D$34</c:f>
              <c:numCache>
                <c:formatCode>0</c:formatCode>
                <c:ptCount val="31"/>
                <c:pt idx="0">
                  <c:v>2.9493329828481305</c:v>
                </c:pt>
                <c:pt idx="1">
                  <c:v>1.3936430317848409</c:v>
                </c:pt>
                <c:pt idx="2">
                  <c:v>0.45232588023644305</c:v>
                </c:pt>
                <c:pt idx="3">
                  <c:v>0.96880733944954134</c:v>
                </c:pt>
                <c:pt idx="4">
                  <c:v>1.0651408450704225</c:v>
                </c:pt>
                <c:pt idx="5">
                  <c:v>2.3651675327002328</c:v>
                </c:pt>
                <c:pt idx="6">
                  <c:v>0.87917943252963904</c:v>
                </c:pt>
                <c:pt idx="7">
                  <c:v>1.0067881931202807</c:v>
                </c:pt>
                <c:pt idx="8">
                  <c:v>1.4073995095425953</c:v>
                </c:pt>
                <c:pt idx="9">
                  <c:v>0.74332695123324699</c:v>
                </c:pt>
                <c:pt idx="10">
                  <c:v>0.93147978265471743</c:v>
                </c:pt>
                <c:pt idx="11">
                  <c:v>1.1761561079925154</c:v>
                </c:pt>
                <c:pt idx="12">
                  <c:v>0.84269662921348309</c:v>
                </c:pt>
                <c:pt idx="13">
                  <c:v>1.3331986668013331</c:v>
                </c:pt>
                <c:pt idx="14">
                  <c:v>0.80743821874235389</c:v>
                </c:pt>
                <c:pt idx="15">
                  <c:v>0.86088828018000396</c:v>
                </c:pt>
                <c:pt idx="16">
                  <c:v>0.96823883224528717</c:v>
                </c:pt>
                <c:pt idx="17">
                  <c:v>1.4598540145985401</c:v>
                </c:pt>
                <c:pt idx="18">
                  <c:v>1.4179572106346792</c:v>
                </c:pt>
                <c:pt idx="19">
                  <c:v>2.2465960665658091</c:v>
                </c:pt>
                <c:pt idx="20">
                  <c:v>1.2159174649963154</c:v>
                </c:pt>
                <c:pt idx="21">
                  <c:v>0.97995545657015593</c:v>
                </c:pt>
                <c:pt idx="22">
                  <c:v>1.6375139560848528</c:v>
                </c:pt>
                <c:pt idx="23">
                  <c:v>1.018832973139858</c:v>
                </c:pt>
                <c:pt idx="24">
                  <c:v>0.84963954685890841</c:v>
                </c:pt>
                <c:pt idx="25">
                  <c:v>0.54935492414210585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4-4E4F-BC0E-517E5E06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904026080"/>
        <c:axId val="1904023200"/>
      </c:barChart>
      <c:lineChart>
        <c:grouping val="standard"/>
        <c:varyColors val="0"/>
        <c:ser>
          <c:idx val="0"/>
          <c:order val="0"/>
          <c:tx>
            <c:strRef>
              <c:f>results_MEIO!$C$3</c:f>
              <c:strCache>
                <c:ptCount val="1"/>
                <c:pt idx="0">
                  <c:v>F1_OPNG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results_MEIO!$C$4:$C$34</c:f>
              <c:numCache>
                <c:formatCode>General</c:formatCode>
                <c:ptCount val="31"/>
                <c:pt idx="0">
                  <c:v>340</c:v>
                </c:pt>
                <c:pt idx="1">
                  <c:v>190</c:v>
                </c:pt>
                <c:pt idx="2">
                  <c:v>40</c:v>
                </c:pt>
                <c:pt idx="3">
                  <c:v>100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120</c:v>
                </c:pt>
                <c:pt idx="19">
                  <c:v>180</c:v>
                </c:pt>
                <c:pt idx="20">
                  <c:v>150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110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4-4E4F-BC0E-517E5E06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721087"/>
        <c:axId val="389722047"/>
      </c:lineChart>
      <c:catAx>
        <c:axId val="38972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22047"/>
        <c:crosses val="autoZero"/>
        <c:auto val="1"/>
        <c:lblAlgn val="ctr"/>
        <c:lblOffset val="100"/>
        <c:noMultiLvlLbl val="0"/>
      </c:catAx>
      <c:valAx>
        <c:axId val="3897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21087"/>
        <c:crosses val="autoZero"/>
        <c:crossBetween val="between"/>
      </c:valAx>
      <c:valAx>
        <c:axId val="1904023200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26080"/>
        <c:crosses val="max"/>
        <c:crossBetween val="between"/>
      </c:valAx>
      <c:catAx>
        <c:axId val="1904026080"/>
        <c:scaling>
          <c:orientation val="minMax"/>
        </c:scaling>
        <c:delete val="1"/>
        <c:axPos val="b"/>
        <c:majorTickMark val="out"/>
        <c:minorTickMark val="none"/>
        <c:tickLblPos val="nextTo"/>
        <c:crossAx val="1904023200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F2 Opng Units &amp;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results_MEIO!$J$3</c:f>
              <c:strCache>
                <c:ptCount val="1"/>
                <c:pt idx="0">
                  <c:v>F2_OPNG_DAYS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results_MEIO!$J$4:$J$34</c:f>
              <c:numCache>
                <c:formatCode>0</c:formatCode>
                <c:ptCount val="31"/>
                <c:pt idx="0">
                  <c:v>2.6300933151794905</c:v>
                </c:pt>
                <c:pt idx="1">
                  <c:v>3.5467980295566499</c:v>
                </c:pt>
                <c:pt idx="2">
                  <c:v>7.4777906527616835</c:v>
                </c:pt>
                <c:pt idx="3">
                  <c:v>6.7511781682680008</c:v>
                </c:pt>
                <c:pt idx="4">
                  <c:v>6.6370896184560779</c:v>
                </c:pt>
                <c:pt idx="5">
                  <c:v>12.451721989854944</c:v>
                </c:pt>
                <c:pt idx="6">
                  <c:v>3.7797163215022977</c:v>
                </c:pt>
                <c:pt idx="7">
                  <c:v>3.9504278095384264</c:v>
                </c:pt>
                <c:pt idx="8">
                  <c:v>3.8699169336011727</c:v>
                </c:pt>
                <c:pt idx="9">
                  <c:v>1.6456054853516178</c:v>
                </c:pt>
                <c:pt idx="10">
                  <c:v>2.6250932206399376</c:v>
                </c:pt>
                <c:pt idx="11">
                  <c:v>2.0279246306086485</c:v>
                </c:pt>
                <c:pt idx="12">
                  <c:v>0.76163610719322983</c:v>
                </c:pt>
                <c:pt idx="13">
                  <c:v>0.93821394120932122</c:v>
                </c:pt>
                <c:pt idx="14">
                  <c:v>1.4657618753855646</c:v>
                </c:pt>
                <c:pt idx="15">
                  <c:v>1.1274268256627573</c:v>
                </c:pt>
                <c:pt idx="16">
                  <c:v>1.8615698645388756</c:v>
                </c:pt>
                <c:pt idx="17">
                  <c:v>1.6236162361623616</c:v>
                </c:pt>
                <c:pt idx="18">
                  <c:v>2.599937329334348</c:v>
                </c:pt>
                <c:pt idx="19">
                  <c:v>3.1344984802431615</c:v>
                </c:pt>
                <c:pt idx="20">
                  <c:v>2.2899628252788102</c:v>
                </c:pt>
                <c:pt idx="21">
                  <c:v>3.0644798921590652</c:v>
                </c:pt>
                <c:pt idx="22">
                  <c:v>2.5811182401466546</c:v>
                </c:pt>
                <c:pt idx="23">
                  <c:v>1.9447890818858562</c:v>
                </c:pt>
                <c:pt idx="24">
                  <c:v>0.85392676931038947</c:v>
                </c:pt>
                <c:pt idx="25">
                  <c:v>0.95763569369403767</c:v>
                </c:pt>
                <c:pt idx="26">
                  <c:v>1.5819147487402969</c:v>
                </c:pt>
                <c:pt idx="27">
                  <c:v>0.5204460966542751</c:v>
                </c:pt>
                <c:pt idx="28">
                  <c:v>0.64131038312048871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0-4461-B111-56A7A37C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912564352"/>
        <c:axId val="1912560032"/>
      </c:barChart>
      <c:lineChart>
        <c:grouping val="standard"/>
        <c:varyColors val="0"/>
        <c:ser>
          <c:idx val="0"/>
          <c:order val="0"/>
          <c:tx>
            <c:strRef>
              <c:f>results_MEIO!$I$3</c:f>
              <c:strCache>
                <c:ptCount val="1"/>
                <c:pt idx="0">
                  <c:v>F2_OPNG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results_MEIO!$I$4:$I$34</c:f>
              <c:numCache>
                <c:formatCode>General</c:formatCode>
                <c:ptCount val="31"/>
                <c:pt idx="0">
                  <c:v>300</c:v>
                </c:pt>
                <c:pt idx="1">
                  <c:v>480</c:v>
                </c:pt>
                <c:pt idx="2">
                  <c:v>660</c:v>
                </c:pt>
                <c:pt idx="3">
                  <c:v>700</c:v>
                </c:pt>
                <c:pt idx="4">
                  <c:v>680</c:v>
                </c:pt>
                <c:pt idx="5">
                  <c:v>530</c:v>
                </c:pt>
                <c:pt idx="6">
                  <c:v>430</c:v>
                </c:pt>
                <c:pt idx="7">
                  <c:v>390</c:v>
                </c:pt>
                <c:pt idx="8">
                  <c:v>270</c:v>
                </c:pt>
                <c:pt idx="9">
                  <c:v>220</c:v>
                </c:pt>
                <c:pt idx="10">
                  <c:v>280</c:v>
                </c:pt>
                <c:pt idx="11">
                  <c:v>170</c:v>
                </c:pt>
                <c:pt idx="12">
                  <c:v>90</c:v>
                </c:pt>
                <c:pt idx="13">
                  <c:v>70</c:v>
                </c:pt>
                <c:pt idx="14">
                  <c:v>180</c:v>
                </c:pt>
                <c:pt idx="15">
                  <c:v>130</c:v>
                </c:pt>
                <c:pt idx="16">
                  <c:v>190</c:v>
                </c:pt>
                <c:pt idx="17">
                  <c:v>110</c:v>
                </c:pt>
                <c:pt idx="18">
                  <c:v>220</c:v>
                </c:pt>
                <c:pt idx="19">
                  <c:v>250</c:v>
                </c:pt>
                <c:pt idx="20">
                  <c:v>280</c:v>
                </c:pt>
                <c:pt idx="21">
                  <c:v>310</c:v>
                </c:pt>
                <c:pt idx="22">
                  <c:v>160</c:v>
                </c:pt>
                <c:pt idx="23">
                  <c:v>190</c:v>
                </c:pt>
                <c:pt idx="24">
                  <c:v>100</c:v>
                </c:pt>
                <c:pt idx="25">
                  <c:v>190</c:v>
                </c:pt>
                <c:pt idx="26">
                  <c:v>220</c:v>
                </c:pt>
                <c:pt idx="27">
                  <c:v>70</c:v>
                </c:pt>
                <c:pt idx="28">
                  <c:v>70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0-4461-B111-56A7A37C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947535"/>
        <c:axId val="391948975"/>
      </c:lineChart>
      <c:catAx>
        <c:axId val="3919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8975"/>
        <c:crosses val="autoZero"/>
        <c:auto val="1"/>
        <c:lblAlgn val="ctr"/>
        <c:lblOffset val="100"/>
        <c:noMultiLvlLbl val="0"/>
      </c:catAx>
      <c:valAx>
        <c:axId val="3919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7535"/>
        <c:crosses val="autoZero"/>
        <c:crossBetween val="between"/>
      </c:valAx>
      <c:valAx>
        <c:axId val="1912560032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564352"/>
        <c:crosses val="max"/>
        <c:crossBetween val="between"/>
      </c:valAx>
      <c:catAx>
        <c:axId val="1912564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912560032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RDC1_Opng_Units &amp;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RDC1_Opng_Days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results_MEIO!$P$4:$P$34</c:f>
              <c:numCache>
                <c:formatCode>0</c:formatCode>
                <c:ptCount val="31"/>
                <c:pt idx="0">
                  <c:v>4.583333333333333</c:v>
                </c:pt>
                <c:pt idx="1">
                  <c:v>1.728395061728395</c:v>
                </c:pt>
                <c:pt idx="2">
                  <c:v>0.12658227848101267</c:v>
                </c:pt>
                <c:pt idx="3">
                  <c:v>0.46511627906976744</c:v>
                </c:pt>
                <c:pt idx="4">
                  <c:v>2.0689655172413794</c:v>
                </c:pt>
                <c:pt idx="5">
                  <c:v>1.0344827586206897</c:v>
                </c:pt>
                <c:pt idx="6">
                  <c:v>0</c:v>
                </c:pt>
                <c:pt idx="7">
                  <c:v>1.3636363636363635</c:v>
                </c:pt>
                <c:pt idx="8">
                  <c:v>0</c:v>
                </c:pt>
                <c:pt idx="9">
                  <c:v>0.22727272727272727</c:v>
                </c:pt>
                <c:pt idx="10">
                  <c:v>1.3043478260869565</c:v>
                </c:pt>
                <c:pt idx="11">
                  <c:v>2.6315789473684212</c:v>
                </c:pt>
                <c:pt idx="12">
                  <c:v>0.76923076923076927</c:v>
                </c:pt>
                <c:pt idx="13">
                  <c:v>1.320754716981132</c:v>
                </c:pt>
                <c:pt idx="14">
                  <c:v>0.45454545454545453</c:v>
                </c:pt>
                <c:pt idx="15">
                  <c:v>0.43478260869565216</c:v>
                </c:pt>
                <c:pt idx="16">
                  <c:v>2.5</c:v>
                </c:pt>
                <c:pt idx="17">
                  <c:v>2.2222222222222223</c:v>
                </c:pt>
                <c:pt idx="18">
                  <c:v>0.7142857142857143</c:v>
                </c:pt>
                <c:pt idx="19">
                  <c:v>0.83333333333333337</c:v>
                </c:pt>
                <c:pt idx="20">
                  <c:v>1.746031746031746</c:v>
                </c:pt>
                <c:pt idx="21">
                  <c:v>1.5094339622641511</c:v>
                </c:pt>
                <c:pt idx="22">
                  <c:v>0.7142857142857143</c:v>
                </c:pt>
                <c:pt idx="23">
                  <c:v>1.3698630136986301</c:v>
                </c:pt>
                <c:pt idx="24">
                  <c:v>1.0588235294117647</c:v>
                </c:pt>
                <c:pt idx="25">
                  <c:v>0.60606060606060608</c:v>
                </c:pt>
                <c:pt idx="26">
                  <c:v>0.42553191489361702</c:v>
                </c:pt>
                <c:pt idx="27">
                  <c:v>1.8867924528301887</c:v>
                </c:pt>
                <c:pt idx="28">
                  <c:v>2.25</c:v>
                </c:pt>
                <c:pt idx="29">
                  <c:v>1.4563106796116505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B-4D42-95B6-5238FB063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98900047"/>
        <c:axId val="198908207"/>
      </c:barChart>
      <c:lineChart>
        <c:grouping val="standard"/>
        <c:varyColors val="0"/>
        <c:ser>
          <c:idx val="0"/>
          <c:order val="0"/>
          <c:tx>
            <c:v>RDC1_Opng_Units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results_MEIO!$O$4:$O$34</c:f>
              <c:numCache>
                <c:formatCode>General</c:formatCode>
                <c:ptCount val="31"/>
                <c:pt idx="0">
                  <c:v>220</c:v>
                </c:pt>
                <c:pt idx="1">
                  <c:v>140</c:v>
                </c:pt>
                <c:pt idx="2">
                  <c:v>10</c:v>
                </c:pt>
                <c:pt idx="3">
                  <c:v>60</c:v>
                </c:pt>
                <c:pt idx="4">
                  <c:v>120</c:v>
                </c:pt>
                <c:pt idx="5">
                  <c:v>60</c:v>
                </c:pt>
                <c:pt idx="6">
                  <c:v>0</c:v>
                </c:pt>
                <c:pt idx="7">
                  <c:v>90</c:v>
                </c:pt>
                <c:pt idx="8">
                  <c:v>70</c:v>
                </c:pt>
                <c:pt idx="9">
                  <c:v>20</c:v>
                </c:pt>
                <c:pt idx="10">
                  <c:v>90</c:v>
                </c:pt>
                <c:pt idx="11">
                  <c:v>50</c:v>
                </c:pt>
                <c:pt idx="12">
                  <c:v>70</c:v>
                </c:pt>
                <c:pt idx="13">
                  <c:v>70</c:v>
                </c:pt>
                <c:pt idx="14">
                  <c:v>30</c:v>
                </c:pt>
                <c:pt idx="15">
                  <c:v>30</c:v>
                </c:pt>
                <c:pt idx="16">
                  <c:v>90</c:v>
                </c:pt>
                <c:pt idx="17">
                  <c:v>60</c:v>
                </c:pt>
                <c:pt idx="18">
                  <c:v>60</c:v>
                </c:pt>
                <c:pt idx="19">
                  <c:v>50</c:v>
                </c:pt>
                <c:pt idx="20">
                  <c:v>110</c:v>
                </c:pt>
                <c:pt idx="21">
                  <c:v>80</c:v>
                </c:pt>
                <c:pt idx="22">
                  <c:v>80</c:v>
                </c:pt>
                <c:pt idx="23">
                  <c:v>100</c:v>
                </c:pt>
                <c:pt idx="24">
                  <c:v>90</c:v>
                </c:pt>
                <c:pt idx="25">
                  <c:v>60</c:v>
                </c:pt>
                <c:pt idx="26">
                  <c:v>40</c:v>
                </c:pt>
                <c:pt idx="27">
                  <c:v>100</c:v>
                </c:pt>
                <c:pt idx="28">
                  <c:v>90</c:v>
                </c:pt>
                <c:pt idx="29">
                  <c:v>150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B-4D42-95B6-5238FB063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430976"/>
        <c:axId val="1899433376"/>
      </c:lineChart>
      <c:catAx>
        <c:axId val="18994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33376"/>
        <c:crosses val="autoZero"/>
        <c:auto val="1"/>
        <c:lblAlgn val="ctr"/>
        <c:lblOffset val="100"/>
        <c:noMultiLvlLbl val="0"/>
      </c:catAx>
      <c:valAx>
        <c:axId val="18994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30976"/>
        <c:crosses val="autoZero"/>
        <c:crossBetween val="between"/>
      </c:valAx>
      <c:valAx>
        <c:axId val="198908207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0047"/>
        <c:crosses val="max"/>
        <c:crossBetween val="between"/>
      </c:valAx>
      <c:catAx>
        <c:axId val="198900047"/>
        <c:scaling>
          <c:orientation val="minMax"/>
        </c:scaling>
        <c:delete val="1"/>
        <c:axPos val="b"/>
        <c:majorTickMark val="out"/>
        <c:minorTickMark val="none"/>
        <c:tickLblPos val="nextTo"/>
        <c:crossAx val="198908207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RDC2_Opng_Units &amp;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results_MEIO!$W$3</c:f>
              <c:strCache>
                <c:ptCount val="1"/>
                <c:pt idx="0">
                  <c:v>RDC2_OPNG_DAYS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results_MEIO!$W$4:$W$34</c:f>
              <c:numCache>
                <c:formatCode>0</c:formatCode>
                <c:ptCount val="31"/>
                <c:pt idx="0">
                  <c:v>1.6774193548387097</c:v>
                </c:pt>
                <c:pt idx="1">
                  <c:v>1.1242603550295858</c:v>
                </c:pt>
                <c:pt idx="2">
                  <c:v>1.3829787234042554</c:v>
                </c:pt>
                <c:pt idx="3">
                  <c:v>1.25</c:v>
                </c:pt>
                <c:pt idx="4">
                  <c:v>0.92307692307692313</c:v>
                </c:pt>
                <c:pt idx="5">
                  <c:v>3.6363636363636362</c:v>
                </c:pt>
                <c:pt idx="6">
                  <c:v>0.97345132743362828</c:v>
                </c:pt>
                <c:pt idx="7">
                  <c:v>1.4285714285714286</c:v>
                </c:pt>
                <c:pt idx="8">
                  <c:v>1.1504424778761062</c:v>
                </c:pt>
                <c:pt idx="9">
                  <c:v>0.7407407407407407</c:v>
                </c:pt>
                <c:pt idx="10">
                  <c:v>1</c:v>
                </c:pt>
                <c:pt idx="11">
                  <c:v>0.80645161290322576</c:v>
                </c:pt>
                <c:pt idx="12">
                  <c:v>1.1111111111111112</c:v>
                </c:pt>
                <c:pt idx="13">
                  <c:v>1.5909090909090908</c:v>
                </c:pt>
                <c:pt idx="14">
                  <c:v>0.94936708860759489</c:v>
                </c:pt>
                <c:pt idx="15">
                  <c:v>0.625</c:v>
                </c:pt>
                <c:pt idx="16">
                  <c:v>0.55944055944055948</c:v>
                </c:pt>
                <c:pt idx="17">
                  <c:v>0.967741935483871</c:v>
                </c:pt>
                <c:pt idx="18">
                  <c:v>1.8823529411764706</c:v>
                </c:pt>
                <c:pt idx="19">
                  <c:v>1.4130434782608696</c:v>
                </c:pt>
                <c:pt idx="20">
                  <c:v>0.25157232704402516</c:v>
                </c:pt>
                <c:pt idx="21">
                  <c:v>0.83969465648854957</c:v>
                </c:pt>
                <c:pt idx="22">
                  <c:v>6.4516129032258061</c:v>
                </c:pt>
                <c:pt idx="23">
                  <c:v>2.3008849557522124</c:v>
                </c:pt>
                <c:pt idx="24">
                  <c:v>1.167883211678832</c:v>
                </c:pt>
                <c:pt idx="25">
                  <c:v>0.73076923076923073</c:v>
                </c:pt>
                <c:pt idx="26">
                  <c:v>0.89820359281437123</c:v>
                </c:pt>
                <c:pt idx="27">
                  <c:v>0.43243243243243246</c:v>
                </c:pt>
                <c:pt idx="28">
                  <c:v>1.118421052631579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2-48C2-8120-BBDC967D8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027212960"/>
        <c:axId val="2027215840"/>
      </c:barChart>
      <c:lineChart>
        <c:grouping val="standard"/>
        <c:varyColors val="0"/>
        <c:ser>
          <c:idx val="0"/>
          <c:order val="0"/>
          <c:tx>
            <c:strRef>
              <c:f>results_MEIO!$V$3</c:f>
              <c:strCache>
                <c:ptCount val="1"/>
                <c:pt idx="0">
                  <c:v>RDC2_OPNG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results_MEIO!$V$4:$V$34</c:f>
              <c:numCache>
                <c:formatCode>General</c:formatCode>
                <c:ptCount val="31"/>
                <c:pt idx="0">
                  <c:v>260</c:v>
                </c:pt>
                <c:pt idx="1">
                  <c:v>190</c:v>
                </c:pt>
                <c:pt idx="2">
                  <c:v>130</c:v>
                </c:pt>
                <c:pt idx="3">
                  <c:v>110</c:v>
                </c:pt>
                <c:pt idx="4">
                  <c:v>120</c:v>
                </c:pt>
                <c:pt idx="5">
                  <c:v>120</c:v>
                </c:pt>
                <c:pt idx="6">
                  <c:v>110</c:v>
                </c:pt>
                <c:pt idx="7">
                  <c:v>170</c:v>
                </c:pt>
                <c:pt idx="8">
                  <c:v>130</c:v>
                </c:pt>
                <c:pt idx="9">
                  <c:v>120</c:v>
                </c:pt>
                <c:pt idx="10">
                  <c:v>130</c:v>
                </c:pt>
                <c:pt idx="11">
                  <c:v>100</c:v>
                </c:pt>
                <c:pt idx="12">
                  <c:v>150</c:v>
                </c:pt>
                <c:pt idx="13">
                  <c:v>140</c:v>
                </c:pt>
                <c:pt idx="14">
                  <c:v>150</c:v>
                </c:pt>
                <c:pt idx="15">
                  <c:v>90</c:v>
                </c:pt>
                <c:pt idx="16">
                  <c:v>80</c:v>
                </c:pt>
                <c:pt idx="17">
                  <c:v>90</c:v>
                </c:pt>
                <c:pt idx="18">
                  <c:v>160</c:v>
                </c:pt>
                <c:pt idx="19">
                  <c:v>130</c:v>
                </c:pt>
                <c:pt idx="20">
                  <c:v>40</c:v>
                </c:pt>
                <c:pt idx="21">
                  <c:v>110</c:v>
                </c:pt>
                <c:pt idx="22">
                  <c:v>200</c:v>
                </c:pt>
                <c:pt idx="23">
                  <c:v>260</c:v>
                </c:pt>
                <c:pt idx="24">
                  <c:v>160</c:v>
                </c:pt>
                <c:pt idx="25">
                  <c:v>190</c:v>
                </c:pt>
                <c:pt idx="26">
                  <c:v>150</c:v>
                </c:pt>
                <c:pt idx="27">
                  <c:v>80</c:v>
                </c:pt>
                <c:pt idx="28">
                  <c:v>170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2-48C2-8120-BBDC967D8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201120"/>
        <c:axId val="1911198720"/>
      </c:lineChart>
      <c:catAx>
        <c:axId val="191120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98720"/>
        <c:crosses val="autoZero"/>
        <c:auto val="1"/>
        <c:lblAlgn val="ctr"/>
        <c:lblOffset val="100"/>
        <c:noMultiLvlLbl val="0"/>
      </c:catAx>
      <c:valAx>
        <c:axId val="19111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01120"/>
        <c:crosses val="autoZero"/>
        <c:crossBetween val="between"/>
      </c:valAx>
      <c:valAx>
        <c:axId val="2027215840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12960"/>
        <c:crosses val="max"/>
        <c:crossBetween val="between"/>
      </c:valAx>
      <c:catAx>
        <c:axId val="202721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027215840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C3_Opng_Units</a:t>
            </a:r>
            <a:r>
              <a:rPr lang="en-IN" baseline="0"/>
              <a:t> &amp; Days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results_MEIO!$AP$3</c:f>
              <c:strCache>
                <c:ptCount val="1"/>
                <c:pt idx="0">
                  <c:v>C3_OPNG_DAYS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results_MEIO!$AP$4:$AP$34</c:f>
              <c:numCache>
                <c:formatCode>0</c:formatCode>
                <c:ptCount val="31"/>
                <c:pt idx="0">
                  <c:v>5</c:v>
                </c:pt>
                <c:pt idx="1">
                  <c:v>3.0476190476190474</c:v>
                </c:pt>
                <c:pt idx="2">
                  <c:v>2.774193548387097</c:v>
                </c:pt>
                <c:pt idx="3">
                  <c:v>2.2916666666666665</c:v>
                </c:pt>
                <c:pt idx="4">
                  <c:v>1.1860465116279071</c:v>
                </c:pt>
                <c:pt idx="5">
                  <c:v>1</c:v>
                </c:pt>
                <c:pt idx="6">
                  <c:v>1.0416666666666667</c:v>
                </c:pt>
                <c:pt idx="7">
                  <c:v>1.1063829787234043</c:v>
                </c:pt>
                <c:pt idx="8">
                  <c:v>1.0975609756097562</c:v>
                </c:pt>
                <c:pt idx="9">
                  <c:v>1.3333333333333333</c:v>
                </c:pt>
                <c:pt idx="10">
                  <c:v>1.2105263157894737</c:v>
                </c:pt>
                <c:pt idx="11">
                  <c:v>1.1153846153846154</c:v>
                </c:pt>
                <c:pt idx="12">
                  <c:v>1.0833333333333333</c:v>
                </c:pt>
                <c:pt idx="13">
                  <c:v>1.2352941176470589</c:v>
                </c:pt>
                <c:pt idx="14">
                  <c:v>1.1515151515151516</c:v>
                </c:pt>
                <c:pt idx="15">
                  <c:v>1.09375</c:v>
                </c:pt>
                <c:pt idx="16">
                  <c:v>1.2647058823529411</c:v>
                </c:pt>
                <c:pt idx="17">
                  <c:v>1.0263157894736843</c:v>
                </c:pt>
                <c:pt idx="18">
                  <c:v>1.0249999999999999</c:v>
                </c:pt>
                <c:pt idx="19">
                  <c:v>1</c:v>
                </c:pt>
                <c:pt idx="20">
                  <c:v>1.0344827586206897</c:v>
                </c:pt>
                <c:pt idx="21">
                  <c:v>1.0689655172413792</c:v>
                </c:pt>
                <c:pt idx="22">
                  <c:v>1.2307692307692308</c:v>
                </c:pt>
                <c:pt idx="23">
                  <c:v>1.04</c:v>
                </c:pt>
                <c:pt idx="24">
                  <c:v>1.1860465116279071</c:v>
                </c:pt>
                <c:pt idx="25">
                  <c:v>1.2258064516129032</c:v>
                </c:pt>
                <c:pt idx="26">
                  <c:v>1.0571428571428572</c:v>
                </c:pt>
                <c:pt idx="27">
                  <c:v>1.1304347826086956</c:v>
                </c:pt>
                <c:pt idx="28">
                  <c:v>1.0588235294117647</c:v>
                </c:pt>
                <c:pt idx="29">
                  <c:v>1.2222222222222223</c:v>
                </c:pt>
                <c:pt idx="30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2-4A58-9A94-1AB575B4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899872"/>
        <c:axId val="2029907072"/>
      </c:barChart>
      <c:lineChart>
        <c:grouping val="standard"/>
        <c:varyColors val="0"/>
        <c:ser>
          <c:idx val="0"/>
          <c:order val="0"/>
          <c:tx>
            <c:strRef>
              <c:f>results_MEIO!$AO$3</c:f>
              <c:strCache>
                <c:ptCount val="1"/>
                <c:pt idx="0">
                  <c:v>C3_OPNG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results_MEIO!$AO$4:$AO$34</c:f>
              <c:numCache>
                <c:formatCode>General</c:formatCode>
                <c:ptCount val="31"/>
                <c:pt idx="0">
                  <c:v>160</c:v>
                </c:pt>
                <c:pt idx="1">
                  <c:v>128</c:v>
                </c:pt>
                <c:pt idx="2">
                  <c:v>86</c:v>
                </c:pt>
                <c:pt idx="3">
                  <c:v>55</c:v>
                </c:pt>
                <c:pt idx="4">
                  <c:v>51</c:v>
                </c:pt>
                <c:pt idx="5">
                  <c:v>28</c:v>
                </c:pt>
                <c:pt idx="6">
                  <c:v>50</c:v>
                </c:pt>
                <c:pt idx="7">
                  <c:v>52</c:v>
                </c:pt>
                <c:pt idx="8">
                  <c:v>45</c:v>
                </c:pt>
                <c:pt idx="9">
                  <c:v>24</c:v>
                </c:pt>
                <c:pt idx="10">
                  <c:v>46</c:v>
                </c:pt>
                <c:pt idx="11">
                  <c:v>58</c:v>
                </c:pt>
                <c:pt idx="12">
                  <c:v>26</c:v>
                </c:pt>
                <c:pt idx="13">
                  <c:v>42</c:v>
                </c:pt>
                <c:pt idx="14">
                  <c:v>38</c:v>
                </c:pt>
                <c:pt idx="15">
                  <c:v>35</c:v>
                </c:pt>
                <c:pt idx="16">
                  <c:v>43</c:v>
                </c:pt>
                <c:pt idx="17">
                  <c:v>39</c:v>
                </c:pt>
                <c:pt idx="18">
                  <c:v>41</c:v>
                </c:pt>
                <c:pt idx="19">
                  <c:v>51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26</c:v>
                </c:pt>
                <c:pt idx="24">
                  <c:v>51</c:v>
                </c:pt>
                <c:pt idx="25">
                  <c:v>38</c:v>
                </c:pt>
                <c:pt idx="26">
                  <c:v>37</c:v>
                </c:pt>
                <c:pt idx="27">
                  <c:v>52</c:v>
                </c:pt>
                <c:pt idx="28">
                  <c:v>36</c:v>
                </c:pt>
                <c:pt idx="29">
                  <c:v>22</c:v>
                </c:pt>
                <c:pt idx="3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2-4A58-9A94-1AB575B4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128432"/>
        <c:axId val="2019128912"/>
      </c:lineChart>
      <c:catAx>
        <c:axId val="201912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28912"/>
        <c:crosses val="autoZero"/>
        <c:auto val="1"/>
        <c:lblAlgn val="ctr"/>
        <c:lblOffset val="100"/>
        <c:noMultiLvlLbl val="0"/>
      </c:catAx>
      <c:valAx>
        <c:axId val="2019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28432"/>
        <c:crosses val="autoZero"/>
        <c:crossBetween val="between"/>
      </c:valAx>
      <c:valAx>
        <c:axId val="202990707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99872"/>
        <c:crosses val="max"/>
        <c:crossBetween val="between"/>
      </c:valAx>
      <c:catAx>
        <c:axId val="202989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20299070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171450</xdr:rowOff>
    </xdr:from>
    <xdr:to>
      <xdr:col>5</xdr:col>
      <xdr:colOff>463550</xdr:colOff>
      <xdr:row>26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9B4986-81B3-7094-CB71-13FA01DBE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358775</xdr:colOff>
      <xdr:row>15</xdr:row>
      <xdr:rowOff>95250</xdr:rowOff>
    </xdr:from>
    <xdr:to>
      <xdr:col>10</xdr:col>
      <xdr:colOff>104775</xdr:colOff>
      <xdr:row>30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955829-3206-F90B-7163-E371BDE2D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542925</xdr:colOff>
      <xdr:row>15</xdr:row>
      <xdr:rowOff>95250</xdr:rowOff>
    </xdr:from>
    <xdr:to>
      <xdr:col>15</xdr:col>
      <xdr:colOff>968375</xdr:colOff>
      <xdr:row>30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8B4D13-0DF8-C23E-11D5-177E81510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739775</xdr:colOff>
      <xdr:row>15</xdr:row>
      <xdr:rowOff>95250</xdr:rowOff>
    </xdr:from>
    <xdr:to>
      <xdr:col>19</xdr:col>
      <xdr:colOff>879475</xdr:colOff>
      <xdr:row>30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E690FD-262E-EB8A-2AF4-4DF1F0022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200025</xdr:colOff>
      <xdr:row>15</xdr:row>
      <xdr:rowOff>95250</xdr:rowOff>
    </xdr:from>
    <xdr:to>
      <xdr:col>27</xdr:col>
      <xdr:colOff>631825</xdr:colOff>
      <xdr:row>30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DD514B9-F25D-02D4-1163-74994CDAB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BDCF-A847-4077-BD39-7FA19F4DEAB8}">
  <dimension ref="A1:AS34"/>
  <sheetViews>
    <sheetView tabSelected="1" topLeftCell="W12" workbookViewId="0">
      <selection activeCell="AB13" sqref="AB13"/>
    </sheetView>
  </sheetViews>
  <sheetFormatPr defaultRowHeight="14.5" x14ac:dyDescent="0.35"/>
  <cols>
    <col min="1" max="1" width="2.81640625" bestFit="1" customWidth="1"/>
    <col min="2" max="2" width="9" bestFit="1" customWidth="1"/>
    <col min="3" max="3" width="17.1796875" bestFit="1" customWidth="1"/>
    <col min="4" max="4" width="17.1796875" customWidth="1"/>
    <col min="5" max="6" width="12.6328125" bestFit="1" customWidth="1"/>
    <col min="7" max="7" width="11.90625" bestFit="1" customWidth="1"/>
    <col min="8" max="8" width="9" bestFit="1" customWidth="1"/>
    <col min="9" max="9" width="9" customWidth="1"/>
    <col min="10" max="10" width="13.90625" bestFit="1" customWidth="1"/>
    <col min="11" max="12" width="12.6328125" bestFit="1" customWidth="1"/>
    <col min="13" max="13" width="11.90625" bestFit="1" customWidth="1"/>
    <col min="14" max="14" width="11.08984375" bestFit="1" customWidth="1"/>
    <col min="15" max="15" width="11.08984375" customWidth="1"/>
    <col min="16" max="16" width="16.54296875" bestFit="1" customWidth="1"/>
    <col min="17" max="17" width="16.54296875" customWidth="1"/>
    <col min="18" max="20" width="15.1796875" bestFit="1" customWidth="1"/>
    <col min="21" max="21" width="11.08984375" bestFit="1" customWidth="1"/>
    <col min="22" max="23" width="11.08984375" customWidth="1"/>
    <col min="24" max="24" width="13.7265625" bestFit="1" customWidth="1"/>
    <col min="25" max="27" width="15.1796875" bestFit="1" customWidth="1"/>
    <col min="28" max="28" width="9.453125" bestFit="1" customWidth="1"/>
    <col min="29" max="29" width="9.453125" customWidth="1"/>
    <col min="30" max="30" width="14.26953125" bestFit="1" customWidth="1"/>
    <col min="31" max="31" width="10.1796875" bestFit="1" customWidth="1"/>
    <col min="32" max="32" width="7.90625" bestFit="1" customWidth="1"/>
    <col min="33" max="33" width="9.6328125" bestFit="1" customWidth="1"/>
    <col min="34" max="34" width="9.453125" bestFit="1" customWidth="1"/>
    <col min="35" max="35" width="9.453125" customWidth="1"/>
    <col min="36" max="36" width="14.26953125" bestFit="1" customWidth="1"/>
    <col min="37" max="37" width="10.1796875" bestFit="1" customWidth="1"/>
    <col min="38" max="38" width="7.90625" bestFit="1" customWidth="1"/>
    <col min="39" max="39" width="9.6328125" bestFit="1" customWidth="1"/>
    <col min="40" max="40" width="9.453125" bestFit="1" customWidth="1"/>
    <col min="41" max="42" width="9.453125" customWidth="1"/>
    <col min="43" max="43" width="10.1796875" bestFit="1" customWidth="1"/>
    <col min="44" max="44" width="7.90625" bestFit="1" customWidth="1"/>
    <col min="45" max="45" width="9.6328125" bestFit="1" customWidth="1"/>
  </cols>
  <sheetData>
    <row r="1" spans="1:45" x14ac:dyDescent="0.35">
      <c r="E1" s="7">
        <f>E2/SUM(E2:F2)</f>
        <v>0.37121212121212122</v>
      </c>
      <c r="F1" s="7">
        <f>1-E1</f>
        <v>0.62878787878787878</v>
      </c>
      <c r="K1" s="7">
        <f>K2/SUM(K2:L2)</f>
        <v>0.38257575757575757</v>
      </c>
      <c r="L1" s="7">
        <f>1-K1</f>
        <v>0.61742424242424243</v>
      </c>
    </row>
    <row r="2" spans="1:45" x14ac:dyDescent="0.35">
      <c r="C2">
        <v>340</v>
      </c>
      <c r="E2">
        <f>SUBTOTAL(9,E4:E34)</f>
        <v>980</v>
      </c>
      <c r="F2">
        <f>SUBTOTAL(9,F4:F34)</f>
        <v>1660</v>
      </c>
      <c r="I2">
        <v>300</v>
      </c>
      <c r="K2">
        <f>SUBTOTAL(9,K4:K34)</f>
        <v>1010</v>
      </c>
      <c r="L2">
        <f>SUBTOTAL(9,L4:L34)</f>
        <v>1630</v>
      </c>
      <c r="O2">
        <v>220</v>
      </c>
      <c r="V2">
        <v>260</v>
      </c>
      <c r="AC2" s="2">
        <v>130</v>
      </c>
      <c r="AD2" s="2"/>
      <c r="AI2" s="2">
        <v>190</v>
      </c>
      <c r="AJ2" s="2"/>
      <c r="AO2">
        <v>160</v>
      </c>
    </row>
    <row r="3" spans="1:45" x14ac:dyDescent="0.35">
      <c r="A3" t="s">
        <v>44</v>
      </c>
      <c r="B3" t="s">
        <v>0</v>
      </c>
      <c r="C3" s="1" t="s">
        <v>29</v>
      </c>
      <c r="D3" s="1" t="s">
        <v>43</v>
      </c>
      <c r="E3" t="s">
        <v>1</v>
      </c>
      <c r="F3" t="s">
        <v>2</v>
      </c>
      <c r="G3" t="s">
        <v>3</v>
      </c>
      <c r="H3" t="s">
        <v>4</v>
      </c>
      <c r="I3" s="1" t="s">
        <v>30</v>
      </c>
      <c r="J3" s="1" t="s">
        <v>40</v>
      </c>
      <c r="K3" t="s">
        <v>5</v>
      </c>
      <c r="L3" t="s">
        <v>6</v>
      </c>
      <c r="M3" t="s">
        <v>7</v>
      </c>
      <c r="N3" t="s">
        <v>8</v>
      </c>
      <c r="O3" s="1" t="s">
        <v>28</v>
      </c>
      <c r="P3" s="1" t="s">
        <v>38</v>
      </c>
      <c r="Q3" s="1" t="s">
        <v>41</v>
      </c>
      <c r="R3" t="s">
        <v>9</v>
      </c>
      <c r="S3" t="s">
        <v>10</v>
      </c>
      <c r="T3" t="s">
        <v>11</v>
      </c>
      <c r="U3" t="s">
        <v>12</v>
      </c>
      <c r="V3" s="1" t="s">
        <v>31</v>
      </c>
      <c r="W3" s="1" t="s">
        <v>37</v>
      </c>
      <c r="X3" s="1" t="s">
        <v>42</v>
      </c>
      <c r="Y3" t="s">
        <v>13</v>
      </c>
      <c r="Z3" t="s">
        <v>14</v>
      </c>
      <c r="AA3" t="s">
        <v>15</v>
      </c>
      <c r="AB3" t="s">
        <v>16</v>
      </c>
      <c r="AC3" s="3" t="s">
        <v>32</v>
      </c>
      <c r="AD3" s="3" t="s">
        <v>45</v>
      </c>
      <c r="AE3" t="s">
        <v>17</v>
      </c>
      <c r="AF3" t="s">
        <v>18</v>
      </c>
      <c r="AG3" t="s">
        <v>19</v>
      </c>
      <c r="AH3" t="s">
        <v>20</v>
      </c>
      <c r="AI3" s="3" t="s">
        <v>33</v>
      </c>
      <c r="AJ3" s="3" t="s">
        <v>36</v>
      </c>
      <c r="AK3" t="s">
        <v>21</v>
      </c>
      <c r="AL3" t="s">
        <v>22</v>
      </c>
      <c r="AM3" t="s">
        <v>23</v>
      </c>
      <c r="AN3" t="s">
        <v>24</v>
      </c>
      <c r="AO3" s="4" t="s">
        <v>34</v>
      </c>
      <c r="AP3" s="4" t="s">
        <v>35</v>
      </c>
      <c r="AQ3" t="s">
        <v>25</v>
      </c>
      <c r="AR3" t="s">
        <v>26</v>
      </c>
      <c r="AS3" t="s">
        <v>27</v>
      </c>
    </row>
    <row r="4" spans="1:45" x14ac:dyDescent="0.35">
      <c r="A4">
        <v>1</v>
      </c>
      <c r="B4">
        <v>190</v>
      </c>
      <c r="C4">
        <f>C2</f>
        <v>340</v>
      </c>
      <c r="D4" s="5">
        <f>C4*1/($E$1*Q4+X4*$F$1)</f>
        <v>2.9493329828481305</v>
      </c>
      <c r="E4">
        <v>60</v>
      </c>
      <c r="F4">
        <v>90</v>
      </c>
      <c r="G4">
        <v>0</v>
      </c>
      <c r="H4">
        <v>300</v>
      </c>
      <c r="I4">
        <f>I2</f>
        <v>300</v>
      </c>
      <c r="J4" s="8">
        <f>I4*1/($K$1*Q4+$L$1*X4)</f>
        <v>2.6300933151794905</v>
      </c>
      <c r="K4">
        <v>0</v>
      </c>
      <c r="L4">
        <v>0</v>
      </c>
      <c r="M4">
        <v>180</v>
      </c>
      <c r="N4">
        <v>140</v>
      </c>
      <c r="O4">
        <f>O2</f>
        <v>220</v>
      </c>
      <c r="P4" s="6">
        <f>O4*1/AE4</f>
        <v>4.583333333333333</v>
      </c>
      <c r="Q4" s="6">
        <f>AE4</f>
        <v>48</v>
      </c>
      <c r="R4">
        <v>80</v>
      </c>
      <c r="S4">
        <v>0</v>
      </c>
      <c r="T4">
        <v>0</v>
      </c>
      <c r="U4">
        <v>190</v>
      </c>
      <c r="V4">
        <f>V2</f>
        <v>260</v>
      </c>
      <c r="W4" s="5">
        <f>V4*1/SUM(AK4,AQ4)</f>
        <v>1.6774193548387097</v>
      </c>
      <c r="X4" s="5">
        <f>SUM(AK4,AQ4)</f>
        <v>155</v>
      </c>
      <c r="Y4">
        <v>0</v>
      </c>
      <c r="Z4">
        <v>70</v>
      </c>
      <c r="AA4">
        <v>0</v>
      </c>
      <c r="AB4">
        <v>82</v>
      </c>
      <c r="AC4">
        <f>AC2</f>
        <v>130</v>
      </c>
      <c r="AD4" s="5">
        <f>AC4*1/AE4</f>
        <v>2.7083333333333335</v>
      </c>
      <c r="AE4">
        <v>48</v>
      </c>
      <c r="AF4">
        <v>0</v>
      </c>
      <c r="AG4">
        <v>48</v>
      </c>
      <c r="AH4">
        <v>67</v>
      </c>
      <c r="AI4">
        <f>AI2</f>
        <v>190</v>
      </c>
      <c r="AJ4" s="6">
        <f>AI4*1/AK4</f>
        <v>1.5447154471544715</v>
      </c>
      <c r="AK4">
        <v>123</v>
      </c>
      <c r="AL4">
        <v>0</v>
      </c>
      <c r="AM4">
        <v>123</v>
      </c>
      <c r="AN4">
        <v>128</v>
      </c>
      <c r="AO4">
        <f>AO2</f>
        <v>160</v>
      </c>
      <c r="AP4" s="6">
        <f>AO4*1/AQ4</f>
        <v>5</v>
      </c>
      <c r="AQ4">
        <v>32</v>
      </c>
      <c r="AR4">
        <v>0</v>
      </c>
      <c r="AS4">
        <v>32</v>
      </c>
    </row>
    <row r="5" spans="1:45" x14ac:dyDescent="0.35">
      <c r="A5">
        <f>A4+1</f>
        <v>2</v>
      </c>
      <c r="B5">
        <v>40</v>
      </c>
      <c r="C5">
        <f>C4-E4-F4+G4</f>
        <v>190</v>
      </c>
      <c r="D5" s="5">
        <f t="shared" ref="D5:D34" si="0">C5*1/($E$1*Q5+X5*$F$1)</f>
        <v>1.3936430317848409</v>
      </c>
      <c r="E5">
        <v>120</v>
      </c>
      <c r="F5">
        <v>30</v>
      </c>
      <c r="G5">
        <v>0</v>
      </c>
      <c r="H5">
        <v>480</v>
      </c>
      <c r="I5">
        <f>I4-K4-L4+M4</f>
        <v>480</v>
      </c>
      <c r="J5" s="8">
        <f t="shared" ref="J5:J34" si="1">I5*1/($K$1*Q5+$L$1*X5)</f>
        <v>3.5467980295566499</v>
      </c>
      <c r="K5">
        <v>0</v>
      </c>
      <c r="L5">
        <v>0</v>
      </c>
      <c r="M5">
        <v>180</v>
      </c>
      <c r="N5">
        <v>10</v>
      </c>
      <c r="O5">
        <f>O4-R4</f>
        <v>140</v>
      </c>
      <c r="P5" s="6">
        <f t="shared" ref="P5:P34" si="2">O5*1/AE5</f>
        <v>1.728395061728395</v>
      </c>
      <c r="Q5" s="6">
        <f t="shared" ref="Q5:Q34" si="3">AE5</f>
        <v>81</v>
      </c>
      <c r="R5">
        <v>130</v>
      </c>
      <c r="S5">
        <v>0</v>
      </c>
      <c r="T5">
        <v>0</v>
      </c>
      <c r="U5">
        <v>130</v>
      </c>
      <c r="V5">
        <f>V4-Y4-Z4-AA4</f>
        <v>190</v>
      </c>
      <c r="W5" s="5">
        <f t="shared" ref="W5:W34" si="4">V5*1/SUM(AK5,AQ5)</f>
        <v>1.1242603550295858</v>
      </c>
      <c r="X5" s="5">
        <f t="shared" ref="X5:X34" si="5">SUM(AK5,AQ5)</f>
        <v>169</v>
      </c>
      <c r="Y5">
        <v>0</v>
      </c>
      <c r="Z5">
        <v>60</v>
      </c>
      <c r="AA5">
        <v>0</v>
      </c>
      <c r="AB5">
        <v>1</v>
      </c>
      <c r="AC5">
        <f>AC4-AG4</f>
        <v>82</v>
      </c>
      <c r="AD5" s="5">
        <f t="shared" ref="AD5:AD34" si="6">AC5*1/AE5</f>
        <v>1.0123456790123457</v>
      </c>
      <c r="AE5">
        <v>81</v>
      </c>
      <c r="AF5">
        <v>0</v>
      </c>
      <c r="AG5">
        <v>81</v>
      </c>
      <c r="AH5">
        <v>0</v>
      </c>
      <c r="AI5">
        <f>AI4-AM4</f>
        <v>67</v>
      </c>
      <c r="AJ5" s="6">
        <f t="shared" ref="AJ5:AJ34" si="7">AI5*1/AK5</f>
        <v>0.52755905511811019</v>
      </c>
      <c r="AK5">
        <v>127</v>
      </c>
      <c r="AL5">
        <v>60</v>
      </c>
      <c r="AM5">
        <v>67</v>
      </c>
      <c r="AN5">
        <v>86</v>
      </c>
      <c r="AO5">
        <f>AO4-AS4</f>
        <v>128</v>
      </c>
      <c r="AP5" s="6">
        <f t="shared" ref="AP5:AP34" si="8">AO5*1/AQ5</f>
        <v>3.0476190476190474</v>
      </c>
      <c r="AQ5">
        <v>42</v>
      </c>
      <c r="AR5">
        <v>0</v>
      </c>
      <c r="AS5">
        <v>42</v>
      </c>
    </row>
    <row r="6" spans="1:45" x14ac:dyDescent="0.35">
      <c r="A6">
        <f t="shared" ref="A6:A34" si="9">A5+1</f>
        <v>3</v>
      </c>
      <c r="B6">
        <v>0</v>
      </c>
      <c r="C6">
        <f t="shared" ref="C6:C34" si="10">C5-E5-F5+G5</f>
        <v>40</v>
      </c>
      <c r="D6" s="5">
        <f t="shared" si="0"/>
        <v>0.45232588023644305</v>
      </c>
      <c r="E6">
        <v>40</v>
      </c>
      <c r="F6">
        <v>0</v>
      </c>
      <c r="G6">
        <v>100</v>
      </c>
      <c r="H6">
        <v>520</v>
      </c>
      <c r="I6">
        <f t="shared" ref="I6:I34" si="11">I5-K5-L5+M5</f>
        <v>660</v>
      </c>
      <c r="J6" s="8">
        <f t="shared" si="1"/>
        <v>7.4777906527616835</v>
      </c>
      <c r="K6">
        <v>20</v>
      </c>
      <c r="L6">
        <v>120</v>
      </c>
      <c r="M6">
        <v>180</v>
      </c>
      <c r="N6">
        <v>0</v>
      </c>
      <c r="O6">
        <f>O5-R5</f>
        <v>10</v>
      </c>
      <c r="P6" s="6">
        <f t="shared" si="2"/>
        <v>0.12658227848101267</v>
      </c>
      <c r="Q6" s="6">
        <f t="shared" si="3"/>
        <v>79</v>
      </c>
      <c r="R6">
        <v>10</v>
      </c>
      <c r="S6">
        <v>0</v>
      </c>
      <c r="T6">
        <v>0</v>
      </c>
      <c r="U6">
        <v>20</v>
      </c>
      <c r="V6">
        <f>V5-Y5-Z5-AA5</f>
        <v>130</v>
      </c>
      <c r="W6" s="5">
        <f t="shared" si="4"/>
        <v>1.3829787234042554</v>
      </c>
      <c r="X6" s="5">
        <f t="shared" si="5"/>
        <v>94</v>
      </c>
      <c r="Y6">
        <v>0</v>
      </c>
      <c r="Z6">
        <v>90</v>
      </c>
      <c r="AA6">
        <v>20</v>
      </c>
      <c r="AB6">
        <v>2</v>
      </c>
      <c r="AC6">
        <f>AC5-AG5+R4</f>
        <v>81</v>
      </c>
      <c r="AD6" s="5">
        <f t="shared" si="6"/>
        <v>1.0253164556962024</v>
      </c>
      <c r="AE6">
        <v>79</v>
      </c>
      <c r="AF6">
        <v>0</v>
      </c>
      <c r="AG6">
        <v>79</v>
      </c>
      <c r="AH6">
        <v>7</v>
      </c>
      <c r="AI6">
        <f>AI5-AM5+Z4</f>
        <v>70</v>
      </c>
      <c r="AJ6" s="6">
        <f t="shared" si="7"/>
        <v>1.1111111111111112</v>
      </c>
      <c r="AK6">
        <v>63</v>
      </c>
      <c r="AL6">
        <v>0</v>
      </c>
      <c r="AM6">
        <v>63</v>
      </c>
      <c r="AN6">
        <v>55</v>
      </c>
      <c r="AO6">
        <f>AO5-AS5+AA4</f>
        <v>86</v>
      </c>
      <c r="AP6" s="6">
        <f t="shared" si="8"/>
        <v>2.774193548387097</v>
      </c>
      <c r="AQ6">
        <v>31</v>
      </c>
      <c r="AR6">
        <v>0</v>
      </c>
      <c r="AS6">
        <v>31</v>
      </c>
    </row>
    <row r="7" spans="1:45" x14ac:dyDescent="0.35">
      <c r="A7">
        <f t="shared" si="9"/>
        <v>4</v>
      </c>
      <c r="B7">
        <v>10</v>
      </c>
      <c r="C7">
        <f t="shared" si="10"/>
        <v>100</v>
      </c>
      <c r="D7" s="5">
        <f t="shared" si="0"/>
        <v>0.96880733944954134</v>
      </c>
      <c r="E7">
        <v>0</v>
      </c>
      <c r="F7">
        <v>90</v>
      </c>
      <c r="G7">
        <v>100</v>
      </c>
      <c r="H7">
        <v>680</v>
      </c>
      <c r="I7">
        <f t="shared" si="11"/>
        <v>700</v>
      </c>
      <c r="J7" s="8">
        <f t="shared" si="1"/>
        <v>6.7511781682680008</v>
      </c>
      <c r="K7">
        <v>0</v>
      </c>
      <c r="L7">
        <v>20</v>
      </c>
      <c r="M7">
        <v>0</v>
      </c>
      <c r="N7">
        <v>0</v>
      </c>
      <c r="O7">
        <f>O6+E4+K4-R6</f>
        <v>60</v>
      </c>
      <c r="P7" s="6">
        <f t="shared" si="2"/>
        <v>0.46511627906976744</v>
      </c>
      <c r="Q7" s="6">
        <f t="shared" si="3"/>
        <v>129</v>
      </c>
      <c r="R7">
        <v>60</v>
      </c>
      <c r="S7">
        <v>0</v>
      </c>
      <c r="T7">
        <v>0</v>
      </c>
      <c r="U7">
        <v>90</v>
      </c>
      <c r="V7">
        <f>V6-Y6-Z6-AA6+F4+L4</f>
        <v>110</v>
      </c>
      <c r="W7" s="5">
        <f t="shared" si="4"/>
        <v>1.25</v>
      </c>
      <c r="X7" s="5">
        <f t="shared" si="5"/>
        <v>88</v>
      </c>
      <c r="Y7">
        <v>0</v>
      </c>
      <c r="Z7">
        <v>0</v>
      </c>
      <c r="AA7">
        <v>20</v>
      </c>
      <c r="AB7">
        <v>3</v>
      </c>
      <c r="AC7">
        <f t="shared" ref="AC7:AC34" si="12">AC6-AG6+R5</f>
        <v>132</v>
      </c>
      <c r="AD7" s="5">
        <f t="shared" si="6"/>
        <v>1.0232558139534884</v>
      </c>
      <c r="AE7">
        <v>129</v>
      </c>
      <c r="AF7">
        <v>0</v>
      </c>
      <c r="AG7">
        <v>129</v>
      </c>
      <c r="AH7">
        <v>3</v>
      </c>
      <c r="AI7">
        <f t="shared" ref="AI7:AI34" si="13">AI6-AM6+Z5</f>
        <v>67</v>
      </c>
      <c r="AJ7" s="6">
        <f t="shared" si="7"/>
        <v>1.046875</v>
      </c>
      <c r="AK7">
        <v>64</v>
      </c>
      <c r="AL7">
        <v>0</v>
      </c>
      <c r="AM7">
        <v>64</v>
      </c>
      <c r="AN7">
        <v>31</v>
      </c>
      <c r="AO7">
        <f t="shared" ref="AO7:AO34" si="14">AO6-AS6+AA5</f>
        <v>55</v>
      </c>
      <c r="AP7" s="6">
        <f t="shared" si="8"/>
        <v>2.2916666666666665</v>
      </c>
      <c r="AQ7">
        <v>24</v>
      </c>
      <c r="AR7">
        <v>0</v>
      </c>
      <c r="AS7">
        <v>24</v>
      </c>
    </row>
    <row r="8" spans="1:45" x14ac:dyDescent="0.35">
      <c r="A8">
        <f t="shared" si="9"/>
        <v>5</v>
      </c>
      <c r="B8">
        <v>0</v>
      </c>
      <c r="C8">
        <f t="shared" si="10"/>
        <v>110</v>
      </c>
      <c r="D8" s="5">
        <f t="shared" si="0"/>
        <v>1.0651408450704225</v>
      </c>
      <c r="E8">
        <v>0</v>
      </c>
      <c r="F8">
        <v>110</v>
      </c>
      <c r="G8">
        <v>100</v>
      </c>
      <c r="H8">
        <v>530</v>
      </c>
      <c r="I8">
        <f t="shared" si="11"/>
        <v>680</v>
      </c>
      <c r="J8" s="8">
        <f t="shared" si="1"/>
        <v>6.6370896184560779</v>
      </c>
      <c r="K8">
        <v>90</v>
      </c>
      <c r="L8">
        <v>60</v>
      </c>
      <c r="M8">
        <v>0</v>
      </c>
      <c r="N8">
        <v>0</v>
      </c>
      <c r="O8">
        <f t="shared" ref="O8:O34" si="15">O7+E5+K5-R7</f>
        <v>120</v>
      </c>
      <c r="P8" s="6">
        <f t="shared" si="2"/>
        <v>2.0689655172413794</v>
      </c>
      <c r="Q8" s="6">
        <f t="shared" si="3"/>
        <v>58</v>
      </c>
      <c r="R8">
        <v>120</v>
      </c>
      <c r="S8">
        <v>0</v>
      </c>
      <c r="T8">
        <v>0</v>
      </c>
      <c r="U8">
        <v>0</v>
      </c>
      <c r="V8">
        <f>V7-Y7-Z7-AA7+F5+L5</f>
        <v>120</v>
      </c>
      <c r="W8" s="5">
        <f t="shared" si="4"/>
        <v>0.92307692307692313</v>
      </c>
      <c r="X8" s="5">
        <f t="shared" si="5"/>
        <v>130</v>
      </c>
      <c r="Y8">
        <v>0</v>
      </c>
      <c r="Z8">
        <v>70</v>
      </c>
      <c r="AA8">
        <v>50</v>
      </c>
      <c r="AB8">
        <v>0</v>
      </c>
      <c r="AC8">
        <f t="shared" si="12"/>
        <v>13</v>
      </c>
      <c r="AD8" s="5">
        <f t="shared" si="6"/>
        <v>0.22413793103448276</v>
      </c>
      <c r="AE8">
        <v>58</v>
      </c>
      <c r="AF8">
        <v>45</v>
      </c>
      <c r="AG8">
        <v>13</v>
      </c>
      <c r="AH8">
        <v>6</v>
      </c>
      <c r="AI8">
        <f t="shared" si="13"/>
        <v>93</v>
      </c>
      <c r="AJ8" s="6">
        <f t="shared" si="7"/>
        <v>1.0689655172413792</v>
      </c>
      <c r="AK8">
        <v>87</v>
      </c>
      <c r="AL8">
        <v>0</v>
      </c>
      <c r="AM8">
        <v>87</v>
      </c>
      <c r="AN8">
        <v>8</v>
      </c>
      <c r="AO8">
        <f t="shared" si="14"/>
        <v>51</v>
      </c>
      <c r="AP8" s="6">
        <f t="shared" si="8"/>
        <v>1.1860465116279071</v>
      </c>
      <c r="AQ8">
        <v>43</v>
      </c>
      <c r="AR8">
        <v>0</v>
      </c>
      <c r="AS8">
        <v>43</v>
      </c>
    </row>
    <row r="9" spans="1:45" x14ac:dyDescent="0.35">
      <c r="A9">
        <f t="shared" si="9"/>
        <v>6</v>
      </c>
      <c r="B9">
        <v>0</v>
      </c>
      <c r="C9">
        <f t="shared" si="10"/>
        <v>100</v>
      </c>
      <c r="D9" s="5">
        <f t="shared" si="0"/>
        <v>2.3651675327002328</v>
      </c>
      <c r="E9">
        <v>70</v>
      </c>
      <c r="F9">
        <v>30</v>
      </c>
      <c r="G9">
        <v>100</v>
      </c>
      <c r="H9">
        <v>430</v>
      </c>
      <c r="I9">
        <f t="shared" si="11"/>
        <v>530</v>
      </c>
      <c r="J9" s="8">
        <f t="shared" si="1"/>
        <v>12.451721989854944</v>
      </c>
      <c r="K9">
        <v>0</v>
      </c>
      <c r="L9">
        <v>100</v>
      </c>
      <c r="M9">
        <v>0</v>
      </c>
      <c r="N9">
        <v>0</v>
      </c>
      <c r="O9">
        <f t="shared" si="15"/>
        <v>60</v>
      </c>
      <c r="P9" s="6">
        <f t="shared" si="2"/>
        <v>1.0344827586206897</v>
      </c>
      <c r="Q9" s="6">
        <f t="shared" si="3"/>
        <v>58</v>
      </c>
      <c r="R9">
        <v>60</v>
      </c>
      <c r="S9">
        <v>0</v>
      </c>
      <c r="T9">
        <v>0</v>
      </c>
      <c r="U9">
        <v>0</v>
      </c>
      <c r="V9">
        <f>V8-Y8-Z8-AA8+F6+L6</f>
        <v>120</v>
      </c>
      <c r="W9" s="5">
        <f t="shared" si="4"/>
        <v>3.6363636363636362</v>
      </c>
      <c r="X9" s="5">
        <f t="shared" si="5"/>
        <v>33</v>
      </c>
      <c r="Y9">
        <v>0</v>
      </c>
      <c r="Z9">
        <v>70</v>
      </c>
      <c r="AA9">
        <v>50</v>
      </c>
      <c r="AB9">
        <v>2</v>
      </c>
      <c r="AC9">
        <f t="shared" si="12"/>
        <v>60</v>
      </c>
      <c r="AD9" s="5">
        <f t="shared" si="6"/>
        <v>1.0344827586206897</v>
      </c>
      <c r="AE9">
        <v>58</v>
      </c>
      <c r="AF9">
        <v>0</v>
      </c>
      <c r="AG9">
        <v>58</v>
      </c>
      <c r="AH9">
        <v>1</v>
      </c>
      <c r="AI9">
        <f t="shared" si="13"/>
        <v>6</v>
      </c>
      <c r="AJ9" s="6">
        <f t="shared" si="7"/>
        <v>1.2</v>
      </c>
      <c r="AK9">
        <v>5</v>
      </c>
      <c r="AL9">
        <v>0</v>
      </c>
      <c r="AM9">
        <v>5</v>
      </c>
      <c r="AN9">
        <v>0</v>
      </c>
      <c r="AO9">
        <f t="shared" si="14"/>
        <v>28</v>
      </c>
      <c r="AP9" s="6">
        <f t="shared" si="8"/>
        <v>1</v>
      </c>
      <c r="AQ9">
        <v>28</v>
      </c>
      <c r="AR9">
        <v>0</v>
      </c>
      <c r="AS9">
        <v>28</v>
      </c>
    </row>
    <row r="10" spans="1:45" x14ac:dyDescent="0.35">
      <c r="A10">
        <f t="shared" si="9"/>
        <v>7</v>
      </c>
      <c r="B10">
        <v>0</v>
      </c>
      <c r="C10">
        <f t="shared" si="10"/>
        <v>100</v>
      </c>
      <c r="D10" s="5">
        <f t="shared" si="0"/>
        <v>0.87917943252963904</v>
      </c>
      <c r="E10">
        <v>0</v>
      </c>
      <c r="F10">
        <v>100</v>
      </c>
      <c r="G10">
        <v>100</v>
      </c>
      <c r="H10">
        <v>390</v>
      </c>
      <c r="I10">
        <f t="shared" si="11"/>
        <v>430</v>
      </c>
      <c r="J10" s="8">
        <f t="shared" si="1"/>
        <v>3.7797163215022977</v>
      </c>
      <c r="K10">
        <v>20</v>
      </c>
      <c r="L10">
        <v>20</v>
      </c>
      <c r="M10">
        <v>0</v>
      </c>
      <c r="N10">
        <v>0</v>
      </c>
      <c r="O10">
        <f t="shared" si="15"/>
        <v>0</v>
      </c>
      <c r="P10" s="6">
        <f t="shared" si="2"/>
        <v>0</v>
      </c>
      <c r="Q10" s="6">
        <f t="shared" si="3"/>
        <v>115</v>
      </c>
      <c r="R10">
        <v>0</v>
      </c>
      <c r="S10">
        <v>0</v>
      </c>
      <c r="T10">
        <v>0</v>
      </c>
      <c r="U10">
        <v>0</v>
      </c>
      <c r="V10">
        <f>V9-Y9-Z9-AA9+F7+L7</f>
        <v>110</v>
      </c>
      <c r="W10" s="5">
        <f t="shared" si="4"/>
        <v>0.97345132743362828</v>
      </c>
      <c r="X10" s="5">
        <f t="shared" si="5"/>
        <v>113</v>
      </c>
      <c r="Y10">
        <v>0</v>
      </c>
      <c r="Z10">
        <v>70</v>
      </c>
      <c r="AA10">
        <v>40</v>
      </c>
      <c r="AB10">
        <v>7</v>
      </c>
      <c r="AC10">
        <f t="shared" si="12"/>
        <v>122</v>
      </c>
      <c r="AD10" s="5">
        <f t="shared" si="6"/>
        <v>1.0608695652173914</v>
      </c>
      <c r="AE10">
        <v>115</v>
      </c>
      <c r="AF10">
        <v>0</v>
      </c>
      <c r="AG10">
        <v>115</v>
      </c>
      <c r="AH10">
        <v>6</v>
      </c>
      <c r="AI10">
        <f t="shared" si="13"/>
        <v>71</v>
      </c>
      <c r="AJ10" s="6">
        <f t="shared" si="7"/>
        <v>1.0923076923076922</v>
      </c>
      <c r="AK10">
        <v>65</v>
      </c>
      <c r="AL10">
        <v>0</v>
      </c>
      <c r="AM10">
        <v>65</v>
      </c>
      <c r="AN10">
        <v>2</v>
      </c>
      <c r="AO10">
        <f t="shared" si="14"/>
        <v>50</v>
      </c>
      <c r="AP10" s="6">
        <f t="shared" si="8"/>
        <v>1.0416666666666667</v>
      </c>
      <c r="AQ10">
        <v>48</v>
      </c>
      <c r="AR10">
        <v>0</v>
      </c>
      <c r="AS10">
        <v>48</v>
      </c>
    </row>
    <row r="11" spans="1:45" x14ac:dyDescent="0.35">
      <c r="A11">
        <f t="shared" si="9"/>
        <v>8</v>
      </c>
      <c r="B11">
        <v>0</v>
      </c>
      <c r="C11">
        <f t="shared" si="10"/>
        <v>100</v>
      </c>
      <c r="D11" s="5">
        <f t="shared" si="0"/>
        <v>1.0067881931202807</v>
      </c>
      <c r="E11">
        <v>0</v>
      </c>
      <c r="F11">
        <v>100</v>
      </c>
      <c r="G11">
        <v>100</v>
      </c>
      <c r="H11">
        <v>270</v>
      </c>
      <c r="I11">
        <f t="shared" si="11"/>
        <v>390</v>
      </c>
      <c r="J11" s="8">
        <f t="shared" si="1"/>
        <v>3.9504278095384264</v>
      </c>
      <c r="K11">
        <v>90</v>
      </c>
      <c r="L11">
        <v>30</v>
      </c>
      <c r="M11">
        <v>0</v>
      </c>
      <c r="N11">
        <v>0</v>
      </c>
      <c r="O11">
        <f t="shared" si="15"/>
        <v>90</v>
      </c>
      <c r="P11" s="6">
        <f t="shared" si="2"/>
        <v>1.3636363636363635</v>
      </c>
      <c r="Q11" s="6">
        <f t="shared" si="3"/>
        <v>66</v>
      </c>
      <c r="R11">
        <v>90</v>
      </c>
      <c r="S11">
        <v>0</v>
      </c>
      <c r="T11">
        <v>0</v>
      </c>
      <c r="U11">
        <v>0</v>
      </c>
      <c r="V11">
        <f>V10-Y10-Z10-AA10+F8+L8</f>
        <v>170</v>
      </c>
      <c r="W11" s="5">
        <f t="shared" si="4"/>
        <v>1.4285714285714286</v>
      </c>
      <c r="X11" s="5">
        <f t="shared" si="5"/>
        <v>119</v>
      </c>
      <c r="Y11">
        <v>0</v>
      </c>
      <c r="Z11">
        <v>150</v>
      </c>
      <c r="AA11">
        <v>20</v>
      </c>
      <c r="AB11">
        <v>1</v>
      </c>
      <c r="AC11">
        <f t="shared" si="12"/>
        <v>67</v>
      </c>
      <c r="AD11" s="5">
        <f t="shared" si="6"/>
        <v>1.0151515151515151</v>
      </c>
      <c r="AE11">
        <v>66</v>
      </c>
      <c r="AF11">
        <v>0</v>
      </c>
      <c r="AG11">
        <v>66</v>
      </c>
      <c r="AH11">
        <v>4</v>
      </c>
      <c r="AI11">
        <f t="shared" si="13"/>
        <v>76</v>
      </c>
      <c r="AJ11" s="6">
        <f t="shared" si="7"/>
        <v>1.0555555555555556</v>
      </c>
      <c r="AK11">
        <v>72</v>
      </c>
      <c r="AL11">
        <v>0</v>
      </c>
      <c r="AM11">
        <v>72</v>
      </c>
      <c r="AN11">
        <v>5</v>
      </c>
      <c r="AO11">
        <f t="shared" si="14"/>
        <v>52</v>
      </c>
      <c r="AP11" s="6">
        <f t="shared" si="8"/>
        <v>1.1063829787234043</v>
      </c>
      <c r="AQ11">
        <v>47</v>
      </c>
      <c r="AR11">
        <v>0</v>
      </c>
      <c r="AS11">
        <v>47</v>
      </c>
    </row>
    <row r="12" spans="1:45" x14ac:dyDescent="0.35">
      <c r="A12">
        <f t="shared" si="9"/>
        <v>9</v>
      </c>
      <c r="B12">
        <v>0</v>
      </c>
      <c r="C12">
        <f t="shared" si="10"/>
        <v>100</v>
      </c>
      <c r="D12" s="5">
        <f t="shared" si="0"/>
        <v>1.4073995095425953</v>
      </c>
      <c r="E12">
        <v>0</v>
      </c>
      <c r="F12">
        <v>100</v>
      </c>
      <c r="G12">
        <v>100</v>
      </c>
      <c r="H12">
        <v>220</v>
      </c>
      <c r="I12">
        <f t="shared" si="11"/>
        <v>270</v>
      </c>
      <c r="J12" s="8">
        <f t="shared" si="1"/>
        <v>3.8699169336011727</v>
      </c>
      <c r="K12">
        <v>50</v>
      </c>
      <c r="L12">
        <v>0</v>
      </c>
      <c r="M12">
        <v>0</v>
      </c>
      <c r="N12">
        <v>0</v>
      </c>
      <c r="O12">
        <f t="shared" si="15"/>
        <v>70</v>
      </c>
      <c r="P12" s="6" t="s">
        <v>39</v>
      </c>
      <c r="Q12" s="6">
        <f t="shared" si="3"/>
        <v>0</v>
      </c>
      <c r="R12">
        <v>70</v>
      </c>
      <c r="S12">
        <v>0</v>
      </c>
      <c r="T12">
        <v>0</v>
      </c>
      <c r="U12">
        <v>0</v>
      </c>
      <c r="V12">
        <f>V11-Y11-Z11-AA11+F9+L9</f>
        <v>130</v>
      </c>
      <c r="W12" s="5">
        <f t="shared" si="4"/>
        <v>1.1504424778761062</v>
      </c>
      <c r="X12" s="5">
        <f t="shared" si="5"/>
        <v>113</v>
      </c>
      <c r="Y12">
        <v>0</v>
      </c>
      <c r="Z12">
        <v>90</v>
      </c>
      <c r="AA12">
        <v>40</v>
      </c>
      <c r="AB12">
        <v>1</v>
      </c>
      <c r="AC12">
        <f t="shared" si="12"/>
        <v>1</v>
      </c>
      <c r="AD12" s="5" t="s">
        <v>39</v>
      </c>
      <c r="AE12">
        <v>0</v>
      </c>
      <c r="AF12">
        <v>0</v>
      </c>
      <c r="AG12">
        <v>0</v>
      </c>
      <c r="AH12">
        <v>2</v>
      </c>
      <c r="AI12">
        <f t="shared" si="13"/>
        <v>74</v>
      </c>
      <c r="AJ12" s="6">
        <f t="shared" si="7"/>
        <v>1.0277777777777777</v>
      </c>
      <c r="AK12">
        <v>72</v>
      </c>
      <c r="AL12">
        <v>0</v>
      </c>
      <c r="AM12">
        <v>72</v>
      </c>
      <c r="AN12">
        <v>4</v>
      </c>
      <c r="AO12">
        <f t="shared" si="14"/>
        <v>45</v>
      </c>
      <c r="AP12" s="6">
        <f t="shared" si="8"/>
        <v>1.0975609756097562</v>
      </c>
      <c r="AQ12">
        <v>41</v>
      </c>
      <c r="AR12">
        <v>0</v>
      </c>
      <c r="AS12">
        <v>41</v>
      </c>
    </row>
    <row r="13" spans="1:45" x14ac:dyDescent="0.35">
      <c r="A13">
        <f t="shared" si="9"/>
        <v>10</v>
      </c>
      <c r="B13">
        <v>0</v>
      </c>
      <c r="C13">
        <f t="shared" si="10"/>
        <v>100</v>
      </c>
      <c r="D13" s="5">
        <f t="shared" si="0"/>
        <v>0.74332695123324699</v>
      </c>
      <c r="E13">
        <v>0</v>
      </c>
      <c r="F13">
        <v>100</v>
      </c>
      <c r="G13">
        <v>100</v>
      </c>
      <c r="H13">
        <v>100</v>
      </c>
      <c r="I13">
        <f t="shared" si="11"/>
        <v>220</v>
      </c>
      <c r="J13" s="8">
        <f t="shared" si="1"/>
        <v>1.6456054853516178</v>
      </c>
      <c r="K13">
        <v>70</v>
      </c>
      <c r="L13">
        <v>50</v>
      </c>
      <c r="M13">
        <v>180</v>
      </c>
      <c r="N13">
        <v>0</v>
      </c>
      <c r="O13">
        <f t="shared" si="15"/>
        <v>20</v>
      </c>
      <c r="P13" s="6">
        <f t="shared" si="2"/>
        <v>0.22727272727272727</v>
      </c>
      <c r="Q13" s="6">
        <f t="shared" si="3"/>
        <v>88</v>
      </c>
      <c r="R13">
        <v>20</v>
      </c>
      <c r="S13">
        <v>0</v>
      </c>
      <c r="T13">
        <v>0</v>
      </c>
      <c r="U13">
        <v>0</v>
      </c>
      <c r="V13">
        <f>V12-Y12-Z12-AA12+F10+L10</f>
        <v>120</v>
      </c>
      <c r="W13" s="5">
        <f t="shared" si="4"/>
        <v>0.7407407407407407</v>
      </c>
      <c r="X13" s="5">
        <f t="shared" si="5"/>
        <v>162</v>
      </c>
      <c r="Y13">
        <v>0</v>
      </c>
      <c r="Z13">
        <v>70</v>
      </c>
      <c r="AA13">
        <v>50</v>
      </c>
      <c r="AB13">
        <v>3</v>
      </c>
      <c r="AC13">
        <f t="shared" si="12"/>
        <v>91</v>
      </c>
      <c r="AD13" s="5">
        <f t="shared" si="6"/>
        <v>1.0340909090909092</v>
      </c>
      <c r="AE13">
        <v>88</v>
      </c>
      <c r="AF13">
        <v>0</v>
      </c>
      <c r="AG13">
        <v>88</v>
      </c>
      <c r="AH13">
        <v>8</v>
      </c>
      <c r="AI13">
        <f t="shared" si="13"/>
        <v>152</v>
      </c>
      <c r="AJ13" s="6">
        <f t="shared" si="7"/>
        <v>1.0555555555555556</v>
      </c>
      <c r="AK13">
        <v>144</v>
      </c>
      <c r="AL13">
        <v>0</v>
      </c>
      <c r="AM13">
        <v>144</v>
      </c>
      <c r="AN13">
        <v>6</v>
      </c>
      <c r="AO13">
        <f t="shared" si="14"/>
        <v>24</v>
      </c>
      <c r="AP13" s="6">
        <f t="shared" si="8"/>
        <v>1.3333333333333333</v>
      </c>
      <c r="AQ13">
        <v>18</v>
      </c>
      <c r="AR13">
        <v>0</v>
      </c>
      <c r="AS13">
        <v>18</v>
      </c>
    </row>
    <row r="14" spans="1:45" x14ac:dyDescent="0.35">
      <c r="A14">
        <f t="shared" si="9"/>
        <v>11</v>
      </c>
      <c r="B14">
        <v>0</v>
      </c>
      <c r="C14">
        <f t="shared" si="10"/>
        <v>100</v>
      </c>
      <c r="D14" s="5">
        <f t="shared" si="0"/>
        <v>0.93147978265471743</v>
      </c>
      <c r="E14">
        <v>0</v>
      </c>
      <c r="F14">
        <v>100</v>
      </c>
      <c r="G14">
        <v>100</v>
      </c>
      <c r="H14">
        <v>170</v>
      </c>
      <c r="I14">
        <f t="shared" si="11"/>
        <v>280</v>
      </c>
      <c r="J14" s="8">
        <f t="shared" si="1"/>
        <v>2.6250932206399376</v>
      </c>
      <c r="K14">
        <v>70</v>
      </c>
      <c r="L14">
        <v>40</v>
      </c>
      <c r="M14">
        <v>0</v>
      </c>
      <c r="N14">
        <v>0</v>
      </c>
      <c r="O14">
        <f t="shared" si="15"/>
        <v>90</v>
      </c>
      <c r="P14" s="6">
        <f t="shared" si="2"/>
        <v>1.3043478260869565</v>
      </c>
      <c r="Q14" s="6">
        <f t="shared" si="3"/>
        <v>69</v>
      </c>
      <c r="R14">
        <v>90</v>
      </c>
      <c r="S14">
        <v>0</v>
      </c>
      <c r="T14">
        <v>0</v>
      </c>
      <c r="U14">
        <v>0</v>
      </c>
      <c r="V14">
        <f>V13-Y13-Z13-AA13+F11+L11</f>
        <v>130</v>
      </c>
      <c r="W14" s="5">
        <f t="shared" si="4"/>
        <v>1</v>
      </c>
      <c r="X14" s="5">
        <f t="shared" si="5"/>
        <v>130</v>
      </c>
      <c r="Y14">
        <v>0</v>
      </c>
      <c r="Z14">
        <v>110</v>
      </c>
      <c r="AA14">
        <v>20</v>
      </c>
      <c r="AB14">
        <v>4</v>
      </c>
      <c r="AC14">
        <f t="shared" si="12"/>
        <v>73</v>
      </c>
      <c r="AD14" s="5">
        <f t="shared" si="6"/>
        <v>1.0579710144927537</v>
      </c>
      <c r="AE14">
        <v>69</v>
      </c>
      <c r="AF14">
        <v>0</v>
      </c>
      <c r="AG14">
        <v>69</v>
      </c>
      <c r="AH14">
        <v>6</v>
      </c>
      <c r="AI14">
        <f t="shared" si="13"/>
        <v>98</v>
      </c>
      <c r="AJ14" s="6">
        <f t="shared" si="7"/>
        <v>1.0652173913043479</v>
      </c>
      <c r="AK14">
        <v>92</v>
      </c>
      <c r="AL14">
        <v>0</v>
      </c>
      <c r="AM14">
        <v>92</v>
      </c>
      <c r="AN14">
        <v>8</v>
      </c>
      <c r="AO14">
        <f t="shared" si="14"/>
        <v>46</v>
      </c>
      <c r="AP14" s="6">
        <f t="shared" si="8"/>
        <v>1.2105263157894737</v>
      </c>
      <c r="AQ14">
        <v>38</v>
      </c>
      <c r="AR14">
        <v>0</v>
      </c>
      <c r="AS14">
        <v>38</v>
      </c>
    </row>
    <row r="15" spans="1:45" x14ac:dyDescent="0.35">
      <c r="A15">
        <f t="shared" si="9"/>
        <v>12</v>
      </c>
      <c r="B15">
        <v>0</v>
      </c>
      <c r="C15">
        <f t="shared" si="10"/>
        <v>100</v>
      </c>
      <c r="D15" s="5">
        <f t="shared" si="0"/>
        <v>1.1761561079925154</v>
      </c>
      <c r="E15">
        <v>0</v>
      </c>
      <c r="F15">
        <v>100</v>
      </c>
      <c r="G15">
        <v>100</v>
      </c>
      <c r="H15">
        <v>90</v>
      </c>
      <c r="I15">
        <f t="shared" si="11"/>
        <v>170</v>
      </c>
      <c r="J15" s="8">
        <f t="shared" si="1"/>
        <v>2.0279246306086485</v>
      </c>
      <c r="K15">
        <v>30</v>
      </c>
      <c r="L15">
        <v>50</v>
      </c>
      <c r="M15">
        <v>0</v>
      </c>
      <c r="N15">
        <v>0</v>
      </c>
      <c r="O15">
        <f t="shared" si="15"/>
        <v>50</v>
      </c>
      <c r="P15" s="6">
        <f t="shared" si="2"/>
        <v>2.6315789473684212</v>
      </c>
      <c r="Q15" s="6">
        <f t="shared" si="3"/>
        <v>19</v>
      </c>
      <c r="R15">
        <v>50</v>
      </c>
      <c r="S15">
        <v>0</v>
      </c>
      <c r="T15">
        <v>0</v>
      </c>
      <c r="U15">
        <v>0</v>
      </c>
      <c r="V15">
        <f>V14-Y14-Z14-AA14+F12+L12</f>
        <v>100</v>
      </c>
      <c r="W15" s="5">
        <f t="shared" si="4"/>
        <v>0.80645161290322576</v>
      </c>
      <c r="X15" s="5">
        <f t="shared" si="5"/>
        <v>124</v>
      </c>
      <c r="Y15">
        <v>0</v>
      </c>
      <c r="Z15">
        <v>60</v>
      </c>
      <c r="AA15">
        <v>40</v>
      </c>
      <c r="AB15">
        <v>5</v>
      </c>
      <c r="AC15">
        <f t="shared" si="12"/>
        <v>24</v>
      </c>
      <c r="AD15" s="5">
        <f t="shared" si="6"/>
        <v>1.263157894736842</v>
      </c>
      <c r="AE15">
        <v>19</v>
      </c>
      <c r="AF15">
        <v>0</v>
      </c>
      <c r="AG15">
        <v>19</v>
      </c>
      <c r="AH15">
        <v>4</v>
      </c>
      <c r="AI15">
        <f t="shared" si="13"/>
        <v>76</v>
      </c>
      <c r="AJ15" s="6">
        <f t="shared" si="7"/>
        <v>1.0555555555555556</v>
      </c>
      <c r="AK15">
        <v>72</v>
      </c>
      <c r="AL15">
        <v>0</v>
      </c>
      <c r="AM15">
        <v>72</v>
      </c>
      <c r="AN15">
        <v>6</v>
      </c>
      <c r="AO15">
        <f t="shared" si="14"/>
        <v>58</v>
      </c>
      <c r="AP15" s="6">
        <f t="shared" si="8"/>
        <v>1.1153846153846154</v>
      </c>
      <c r="AQ15">
        <v>52</v>
      </c>
      <c r="AR15">
        <v>0</v>
      </c>
      <c r="AS15">
        <v>52</v>
      </c>
    </row>
    <row r="16" spans="1:45" x14ac:dyDescent="0.35">
      <c r="A16">
        <f t="shared" si="9"/>
        <v>13</v>
      </c>
      <c r="B16">
        <v>0</v>
      </c>
      <c r="C16">
        <f t="shared" si="10"/>
        <v>100</v>
      </c>
      <c r="D16" s="5">
        <f t="shared" si="0"/>
        <v>0.84269662921348309</v>
      </c>
      <c r="E16">
        <v>10</v>
      </c>
      <c r="F16">
        <v>90</v>
      </c>
      <c r="G16">
        <v>100</v>
      </c>
      <c r="H16">
        <v>70</v>
      </c>
      <c r="I16">
        <f t="shared" si="11"/>
        <v>90</v>
      </c>
      <c r="J16" s="8">
        <f t="shared" si="1"/>
        <v>0.76163610719322983</v>
      </c>
      <c r="K16">
        <v>20</v>
      </c>
      <c r="L16">
        <v>0</v>
      </c>
      <c r="M16">
        <v>0</v>
      </c>
      <c r="N16">
        <v>0</v>
      </c>
      <c r="O16">
        <f t="shared" si="15"/>
        <v>70</v>
      </c>
      <c r="P16" s="6">
        <f t="shared" si="2"/>
        <v>0.76923076923076927</v>
      </c>
      <c r="Q16" s="6">
        <f t="shared" si="3"/>
        <v>91</v>
      </c>
      <c r="R16">
        <v>70</v>
      </c>
      <c r="S16">
        <v>0</v>
      </c>
      <c r="T16">
        <v>0</v>
      </c>
      <c r="U16">
        <v>0</v>
      </c>
      <c r="V16">
        <f>V15-Y15-Z15-AA15+F13+L13</f>
        <v>150</v>
      </c>
      <c r="W16" s="5">
        <f t="shared" si="4"/>
        <v>1.1111111111111112</v>
      </c>
      <c r="X16" s="5">
        <f t="shared" si="5"/>
        <v>135</v>
      </c>
      <c r="Y16">
        <v>0</v>
      </c>
      <c r="Z16">
        <v>120</v>
      </c>
      <c r="AA16">
        <v>30</v>
      </c>
      <c r="AB16">
        <v>4</v>
      </c>
      <c r="AC16">
        <f t="shared" si="12"/>
        <v>95</v>
      </c>
      <c r="AD16" s="5">
        <f t="shared" si="6"/>
        <v>1.043956043956044</v>
      </c>
      <c r="AE16">
        <v>91</v>
      </c>
      <c r="AF16">
        <v>0</v>
      </c>
      <c r="AG16">
        <v>91</v>
      </c>
      <c r="AH16">
        <v>3</v>
      </c>
      <c r="AI16">
        <f t="shared" si="13"/>
        <v>114</v>
      </c>
      <c r="AJ16" s="6">
        <f t="shared" si="7"/>
        <v>1.027027027027027</v>
      </c>
      <c r="AK16">
        <v>111</v>
      </c>
      <c r="AL16">
        <v>0</v>
      </c>
      <c r="AM16">
        <v>111</v>
      </c>
      <c r="AN16">
        <v>2</v>
      </c>
      <c r="AO16">
        <f t="shared" si="14"/>
        <v>26</v>
      </c>
      <c r="AP16" s="6">
        <f t="shared" si="8"/>
        <v>1.0833333333333333</v>
      </c>
      <c r="AQ16">
        <v>24</v>
      </c>
      <c r="AR16">
        <v>0</v>
      </c>
      <c r="AS16">
        <v>24</v>
      </c>
    </row>
    <row r="17" spans="1:45" x14ac:dyDescent="0.35">
      <c r="A17">
        <f t="shared" si="9"/>
        <v>14</v>
      </c>
      <c r="B17">
        <v>0</v>
      </c>
      <c r="C17">
        <f t="shared" si="10"/>
        <v>100</v>
      </c>
      <c r="D17" s="5">
        <f t="shared" si="0"/>
        <v>1.3331986668013331</v>
      </c>
      <c r="E17">
        <v>20</v>
      </c>
      <c r="F17">
        <v>80</v>
      </c>
      <c r="G17">
        <v>100</v>
      </c>
      <c r="H17">
        <v>0</v>
      </c>
      <c r="I17">
        <f t="shared" si="11"/>
        <v>70</v>
      </c>
      <c r="J17" s="8">
        <f t="shared" si="1"/>
        <v>0.93821394120932122</v>
      </c>
      <c r="K17">
        <v>70</v>
      </c>
      <c r="L17">
        <v>0</v>
      </c>
      <c r="M17">
        <v>180</v>
      </c>
      <c r="N17">
        <v>0</v>
      </c>
      <c r="O17">
        <f t="shared" si="15"/>
        <v>70</v>
      </c>
      <c r="P17" s="6">
        <f t="shared" si="2"/>
        <v>1.320754716981132</v>
      </c>
      <c r="Q17" s="6">
        <f t="shared" si="3"/>
        <v>53</v>
      </c>
      <c r="R17">
        <v>70</v>
      </c>
      <c r="S17">
        <v>0</v>
      </c>
      <c r="T17">
        <v>0</v>
      </c>
      <c r="U17">
        <v>0</v>
      </c>
      <c r="V17">
        <f>V16-Y16-Z16-AA16+F14+L14</f>
        <v>140</v>
      </c>
      <c r="W17" s="5">
        <f t="shared" si="4"/>
        <v>1.5909090909090908</v>
      </c>
      <c r="X17" s="5">
        <f t="shared" si="5"/>
        <v>88</v>
      </c>
      <c r="Y17">
        <v>0</v>
      </c>
      <c r="Z17">
        <v>110</v>
      </c>
      <c r="AA17">
        <v>30</v>
      </c>
      <c r="AB17">
        <v>1</v>
      </c>
      <c r="AC17">
        <f t="shared" si="12"/>
        <v>54</v>
      </c>
      <c r="AD17" s="5">
        <f t="shared" si="6"/>
        <v>1.0188679245283019</v>
      </c>
      <c r="AE17">
        <v>53</v>
      </c>
      <c r="AF17">
        <v>0</v>
      </c>
      <c r="AG17">
        <v>53</v>
      </c>
      <c r="AH17">
        <v>9</v>
      </c>
      <c r="AI17">
        <f t="shared" si="13"/>
        <v>63</v>
      </c>
      <c r="AJ17" s="6">
        <f t="shared" si="7"/>
        <v>1.1666666666666667</v>
      </c>
      <c r="AK17">
        <v>54</v>
      </c>
      <c r="AL17">
        <v>0</v>
      </c>
      <c r="AM17">
        <v>54</v>
      </c>
      <c r="AN17">
        <v>8</v>
      </c>
      <c r="AO17">
        <f t="shared" si="14"/>
        <v>42</v>
      </c>
      <c r="AP17" s="6">
        <f t="shared" si="8"/>
        <v>1.2352941176470589</v>
      </c>
      <c r="AQ17">
        <v>34</v>
      </c>
      <c r="AR17">
        <v>0</v>
      </c>
      <c r="AS17">
        <v>34</v>
      </c>
    </row>
    <row r="18" spans="1:45" x14ac:dyDescent="0.35">
      <c r="A18">
        <f t="shared" si="9"/>
        <v>15</v>
      </c>
      <c r="B18">
        <v>0</v>
      </c>
      <c r="C18">
        <f t="shared" si="10"/>
        <v>100</v>
      </c>
      <c r="D18" s="5">
        <f t="shared" si="0"/>
        <v>0.80743821874235389</v>
      </c>
      <c r="E18">
        <v>10</v>
      </c>
      <c r="F18">
        <v>90</v>
      </c>
      <c r="G18">
        <v>100</v>
      </c>
      <c r="H18">
        <v>130</v>
      </c>
      <c r="I18">
        <f t="shared" si="11"/>
        <v>180</v>
      </c>
      <c r="J18" s="8">
        <f t="shared" si="1"/>
        <v>1.4657618753855646</v>
      </c>
      <c r="K18">
        <v>50</v>
      </c>
      <c r="L18">
        <v>0</v>
      </c>
      <c r="M18">
        <v>0</v>
      </c>
      <c r="N18">
        <v>0</v>
      </c>
      <c r="O18">
        <f t="shared" si="15"/>
        <v>30</v>
      </c>
      <c r="P18" s="6">
        <f t="shared" si="2"/>
        <v>0.45454545454545453</v>
      </c>
      <c r="Q18" s="6">
        <f t="shared" si="3"/>
        <v>66</v>
      </c>
      <c r="R18">
        <v>30</v>
      </c>
      <c r="S18">
        <v>0</v>
      </c>
      <c r="T18">
        <v>0</v>
      </c>
      <c r="U18">
        <v>0</v>
      </c>
      <c r="V18">
        <f>V17-Y17-Z17-AA17+F15+L15</f>
        <v>150</v>
      </c>
      <c r="W18" s="5">
        <f t="shared" si="4"/>
        <v>0.94936708860759489</v>
      </c>
      <c r="X18" s="5">
        <f t="shared" si="5"/>
        <v>158</v>
      </c>
      <c r="Y18">
        <v>0</v>
      </c>
      <c r="Z18">
        <v>110</v>
      </c>
      <c r="AA18">
        <v>40</v>
      </c>
      <c r="AB18">
        <v>5</v>
      </c>
      <c r="AC18">
        <f t="shared" si="12"/>
        <v>71</v>
      </c>
      <c r="AD18" s="5">
        <f t="shared" si="6"/>
        <v>1.0757575757575757</v>
      </c>
      <c r="AE18">
        <v>66</v>
      </c>
      <c r="AF18">
        <v>0</v>
      </c>
      <c r="AG18">
        <v>66</v>
      </c>
      <c r="AH18">
        <v>4</v>
      </c>
      <c r="AI18">
        <f t="shared" si="13"/>
        <v>129</v>
      </c>
      <c r="AJ18" s="6">
        <f t="shared" si="7"/>
        <v>1.032</v>
      </c>
      <c r="AK18">
        <v>125</v>
      </c>
      <c r="AL18">
        <v>0</v>
      </c>
      <c r="AM18">
        <v>125</v>
      </c>
      <c r="AN18">
        <v>5</v>
      </c>
      <c r="AO18">
        <f t="shared" si="14"/>
        <v>38</v>
      </c>
      <c r="AP18" s="6">
        <f t="shared" si="8"/>
        <v>1.1515151515151516</v>
      </c>
      <c r="AQ18">
        <v>33</v>
      </c>
      <c r="AR18">
        <v>0</v>
      </c>
      <c r="AS18">
        <v>33</v>
      </c>
    </row>
    <row r="19" spans="1:45" x14ac:dyDescent="0.35">
      <c r="A19">
        <f t="shared" si="9"/>
        <v>16</v>
      </c>
      <c r="B19">
        <v>0</v>
      </c>
      <c r="C19">
        <f t="shared" si="10"/>
        <v>100</v>
      </c>
      <c r="D19" s="5">
        <f t="shared" si="0"/>
        <v>0.86088828018000396</v>
      </c>
      <c r="E19">
        <v>60</v>
      </c>
      <c r="F19">
        <v>40</v>
      </c>
      <c r="G19">
        <v>100</v>
      </c>
      <c r="H19">
        <v>10</v>
      </c>
      <c r="I19">
        <f t="shared" si="11"/>
        <v>130</v>
      </c>
      <c r="J19" s="8">
        <f t="shared" si="1"/>
        <v>1.1274268256627573</v>
      </c>
      <c r="K19">
        <v>0</v>
      </c>
      <c r="L19">
        <v>120</v>
      </c>
      <c r="M19">
        <v>180</v>
      </c>
      <c r="N19">
        <v>0</v>
      </c>
      <c r="O19">
        <f t="shared" si="15"/>
        <v>30</v>
      </c>
      <c r="P19" s="6">
        <f t="shared" si="2"/>
        <v>0.43478260869565216</v>
      </c>
      <c r="Q19" s="6">
        <f t="shared" si="3"/>
        <v>69</v>
      </c>
      <c r="R19">
        <v>30</v>
      </c>
      <c r="S19">
        <v>0</v>
      </c>
      <c r="T19">
        <v>0</v>
      </c>
      <c r="U19">
        <v>0</v>
      </c>
      <c r="V19">
        <f>V18-Y18-Z18-AA18+F16+L16</f>
        <v>90</v>
      </c>
      <c r="W19" s="5">
        <f t="shared" si="4"/>
        <v>0.625</v>
      </c>
      <c r="X19" s="5">
        <f t="shared" si="5"/>
        <v>144</v>
      </c>
      <c r="Y19">
        <v>0</v>
      </c>
      <c r="Z19">
        <v>60</v>
      </c>
      <c r="AA19">
        <v>30</v>
      </c>
      <c r="AB19">
        <v>6</v>
      </c>
      <c r="AC19">
        <f t="shared" si="12"/>
        <v>75</v>
      </c>
      <c r="AD19" s="5">
        <f t="shared" si="6"/>
        <v>1.0869565217391304</v>
      </c>
      <c r="AE19">
        <v>69</v>
      </c>
      <c r="AF19">
        <v>0</v>
      </c>
      <c r="AG19">
        <v>69</v>
      </c>
      <c r="AH19">
        <v>2</v>
      </c>
      <c r="AI19">
        <f t="shared" si="13"/>
        <v>114</v>
      </c>
      <c r="AJ19" s="6">
        <f t="shared" si="7"/>
        <v>1.0178571428571428</v>
      </c>
      <c r="AK19">
        <v>112</v>
      </c>
      <c r="AL19">
        <v>0</v>
      </c>
      <c r="AM19">
        <v>112</v>
      </c>
      <c r="AN19">
        <v>3</v>
      </c>
      <c r="AO19">
        <f t="shared" si="14"/>
        <v>35</v>
      </c>
      <c r="AP19" s="6">
        <f t="shared" si="8"/>
        <v>1.09375</v>
      </c>
      <c r="AQ19">
        <v>32</v>
      </c>
      <c r="AR19">
        <v>0</v>
      </c>
      <c r="AS19">
        <v>32</v>
      </c>
    </row>
    <row r="20" spans="1:45" x14ac:dyDescent="0.35">
      <c r="A20">
        <f t="shared" si="9"/>
        <v>17</v>
      </c>
      <c r="B20">
        <v>0</v>
      </c>
      <c r="C20">
        <f t="shared" si="10"/>
        <v>100</v>
      </c>
      <c r="D20" s="5">
        <f t="shared" si="0"/>
        <v>0.96823883224528717</v>
      </c>
      <c r="E20">
        <v>50</v>
      </c>
      <c r="F20">
        <v>50</v>
      </c>
      <c r="G20">
        <v>100</v>
      </c>
      <c r="H20">
        <v>110</v>
      </c>
      <c r="I20">
        <f t="shared" si="11"/>
        <v>190</v>
      </c>
      <c r="J20" s="8">
        <f t="shared" si="1"/>
        <v>1.8615698645388756</v>
      </c>
      <c r="K20">
        <v>0</v>
      </c>
      <c r="L20">
        <v>80</v>
      </c>
      <c r="M20">
        <v>0</v>
      </c>
      <c r="N20">
        <v>0</v>
      </c>
      <c r="O20">
        <f t="shared" si="15"/>
        <v>90</v>
      </c>
      <c r="P20" s="6">
        <f t="shared" si="2"/>
        <v>2.5</v>
      </c>
      <c r="Q20" s="6">
        <f t="shared" si="3"/>
        <v>36</v>
      </c>
      <c r="R20">
        <v>90</v>
      </c>
      <c r="S20">
        <v>0</v>
      </c>
      <c r="T20">
        <v>0</v>
      </c>
      <c r="U20">
        <v>0</v>
      </c>
      <c r="V20">
        <f>V19-Y19-Z19-AA19+F17+L17</f>
        <v>80</v>
      </c>
      <c r="W20" s="5">
        <f t="shared" si="4"/>
        <v>0.55944055944055948</v>
      </c>
      <c r="X20" s="5">
        <f t="shared" si="5"/>
        <v>143</v>
      </c>
      <c r="Y20">
        <v>0</v>
      </c>
      <c r="Z20">
        <v>40</v>
      </c>
      <c r="AA20">
        <v>40</v>
      </c>
      <c r="AB20">
        <v>0</v>
      </c>
      <c r="AC20">
        <f t="shared" si="12"/>
        <v>36</v>
      </c>
      <c r="AD20" s="5">
        <f t="shared" si="6"/>
        <v>1</v>
      </c>
      <c r="AE20">
        <v>36</v>
      </c>
      <c r="AF20">
        <v>0</v>
      </c>
      <c r="AG20">
        <v>36</v>
      </c>
      <c r="AH20">
        <v>3</v>
      </c>
      <c r="AI20">
        <f t="shared" si="13"/>
        <v>112</v>
      </c>
      <c r="AJ20" s="6">
        <f t="shared" si="7"/>
        <v>1.0275229357798166</v>
      </c>
      <c r="AK20">
        <v>109</v>
      </c>
      <c r="AL20">
        <v>0</v>
      </c>
      <c r="AM20">
        <v>109</v>
      </c>
      <c r="AN20">
        <v>9</v>
      </c>
      <c r="AO20">
        <f t="shared" si="14"/>
        <v>43</v>
      </c>
      <c r="AP20" s="6">
        <f t="shared" si="8"/>
        <v>1.2647058823529411</v>
      </c>
      <c r="AQ20">
        <v>34</v>
      </c>
      <c r="AR20">
        <v>0</v>
      </c>
      <c r="AS20">
        <v>34</v>
      </c>
    </row>
    <row r="21" spans="1:45" x14ac:dyDescent="0.35">
      <c r="A21">
        <f t="shared" si="9"/>
        <v>18</v>
      </c>
      <c r="B21">
        <v>20</v>
      </c>
      <c r="C21">
        <f t="shared" si="10"/>
        <v>100</v>
      </c>
      <c r="D21" s="5">
        <f t="shared" si="0"/>
        <v>1.4598540145985401</v>
      </c>
      <c r="E21">
        <v>40</v>
      </c>
      <c r="F21">
        <v>40</v>
      </c>
      <c r="G21">
        <v>100</v>
      </c>
      <c r="H21">
        <v>40</v>
      </c>
      <c r="I21">
        <f t="shared" si="11"/>
        <v>110</v>
      </c>
      <c r="J21" s="8">
        <f t="shared" si="1"/>
        <v>1.6236162361623616</v>
      </c>
      <c r="K21">
        <v>70</v>
      </c>
      <c r="L21">
        <v>0</v>
      </c>
      <c r="M21">
        <v>180</v>
      </c>
      <c r="N21">
        <v>0</v>
      </c>
      <c r="O21">
        <f t="shared" si="15"/>
        <v>60</v>
      </c>
      <c r="P21" s="6">
        <f t="shared" si="2"/>
        <v>2.2222222222222223</v>
      </c>
      <c r="Q21" s="6">
        <f t="shared" si="3"/>
        <v>27</v>
      </c>
      <c r="R21">
        <v>60</v>
      </c>
      <c r="S21">
        <v>0</v>
      </c>
      <c r="T21">
        <v>0</v>
      </c>
      <c r="U21">
        <v>0</v>
      </c>
      <c r="V21">
        <f>V20-Y20-Z20-AA20+F18+L18</f>
        <v>90</v>
      </c>
      <c r="W21" s="5">
        <f t="shared" si="4"/>
        <v>0.967741935483871</v>
      </c>
      <c r="X21" s="5">
        <f t="shared" si="5"/>
        <v>93</v>
      </c>
      <c r="Y21">
        <v>0</v>
      </c>
      <c r="Z21">
        <v>40</v>
      </c>
      <c r="AA21">
        <v>50</v>
      </c>
      <c r="AB21">
        <v>3</v>
      </c>
      <c r="AC21">
        <f t="shared" si="12"/>
        <v>30</v>
      </c>
      <c r="AD21" s="5">
        <f t="shared" si="6"/>
        <v>1.1111111111111112</v>
      </c>
      <c r="AE21">
        <v>27</v>
      </c>
      <c r="AF21">
        <v>0</v>
      </c>
      <c r="AG21">
        <v>27</v>
      </c>
      <c r="AH21">
        <v>8</v>
      </c>
      <c r="AI21">
        <f t="shared" si="13"/>
        <v>63</v>
      </c>
      <c r="AJ21" s="6">
        <f t="shared" si="7"/>
        <v>1.1454545454545455</v>
      </c>
      <c r="AK21">
        <v>55</v>
      </c>
      <c r="AL21">
        <v>0</v>
      </c>
      <c r="AM21">
        <v>55</v>
      </c>
      <c r="AN21">
        <v>1</v>
      </c>
      <c r="AO21">
        <f t="shared" si="14"/>
        <v>39</v>
      </c>
      <c r="AP21" s="6">
        <f t="shared" si="8"/>
        <v>1.0263157894736843</v>
      </c>
      <c r="AQ21">
        <v>38</v>
      </c>
      <c r="AR21">
        <v>0</v>
      </c>
      <c r="AS21">
        <v>38</v>
      </c>
    </row>
    <row r="22" spans="1:45" x14ac:dyDescent="0.35">
      <c r="A22">
        <f t="shared" si="9"/>
        <v>19</v>
      </c>
      <c r="B22">
        <v>80</v>
      </c>
      <c r="C22">
        <f t="shared" si="10"/>
        <v>120</v>
      </c>
      <c r="D22" s="5">
        <f t="shared" si="0"/>
        <v>1.4179572106346792</v>
      </c>
      <c r="E22">
        <v>40</v>
      </c>
      <c r="F22">
        <v>0</v>
      </c>
      <c r="G22">
        <v>100</v>
      </c>
      <c r="H22">
        <v>70</v>
      </c>
      <c r="I22">
        <f t="shared" si="11"/>
        <v>220</v>
      </c>
      <c r="J22" s="8">
        <f t="shared" si="1"/>
        <v>2.599937329334348</v>
      </c>
      <c r="K22">
        <v>40</v>
      </c>
      <c r="L22">
        <v>110</v>
      </c>
      <c r="M22">
        <v>180</v>
      </c>
      <c r="N22">
        <v>0</v>
      </c>
      <c r="O22">
        <f t="shared" si="15"/>
        <v>60</v>
      </c>
      <c r="P22" s="6">
        <f t="shared" si="2"/>
        <v>0.7142857142857143</v>
      </c>
      <c r="Q22" s="6">
        <f t="shared" si="3"/>
        <v>84</v>
      </c>
      <c r="R22">
        <v>60</v>
      </c>
      <c r="S22">
        <v>0</v>
      </c>
      <c r="T22">
        <v>0</v>
      </c>
      <c r="U22">
        <v>0</v>
      </c>
      <c r="V22">
        <f>V21-Y21-Z21-AA21+F19+L19</f>
        <v>160</v>
      </c>
      <c r="W22" s="5">
        <f t="shared" si="4"/>
        <v>1.8823529411764706</v>
      </c>
      <c r="X22" s="5">
        <f t="shared" si="5"/>
        <v>85</v>
      </c>
      <c r="Y22">
        <v>0</v>
      </c>
      <c r="Z22">
        <v>130</v>
      </c>
      <c r="AA22">
        <v>30</v>
      </c>
      <c r="AB22">
        <v>9</v>
      </c>
      <c r="AC22">
        <f t="shared" si="12"/>
        <v>93</v>
      </c>
      <c r="AD22" s="5">
        <f t="shared" si="6"/>
        <v>1.1071428571428572</v>
      </c>
      <c r="AE22">
        <v>84</v>
      </c>
      <c r="AF22">
        <v>0</v>
      </c>
      <c r="AG22">
        <v>84</v>
      </c>
      <c r="AH22">
        <v>3</v>
      </c>
      <c r="AI22">
        <f t="shared" si="13"/>
        <v>48</v>
      </c>
      <c r="AJ22" s="6">
        <f t="shared" si="7"/>
        <v>1.0666666666666667</v>
      </c>
      <c r="AK22">
        <v>45</v>
      </c>
      <c r="AL22">
        <v>0</v>
      </c>
      <c r="AM22">
        <v>45</v>
      </c>
      <c r="AN22">
        <v>1</v>
      </c>
      <c r="AO22">
        <f t="shared" si="14"/>
        <v>41</v>
      </c>
      <c r="AP22" s="6">
        <f t="shared" si="8"/>
        <v>1.0249999999999999</v>
      </c>
      <c r="AQ22">
        <v>40</v>
      </c>
      <c r="AR22">
        <v>0</v>
      </c>
      <c r="AS22">
        <v>40</v>
      </c>
    </row>
    <row r="23" spans="1:45" x14ac:dyDescent="0.35">
      <c r="A23">
        <f t="shared" si="9"/>
        <v>20</v>
      </c>
      <c r="B23">
        <v>50</v>
      </c>
      <c r="C23">
        <f t="shared" si="10"/>
        <v>180</v>
      </c>
      <c r="D23" s="5">
        <f t="shared" si="0"/>
        <v>2.2465960665658091</v>
      </c>
      <c r="E23">
        <v>80</v>
      </c>
      <c r="F23">
        <v>50</v>
      </c>
      <c r="G23">
        <v>100</v>
      </c>
      <c r="H23">
        <v>100</v>
      </c>
      <c r="I23">
        <f t="shared" si="11"/>
        <v>250</v>
      </c>
      <c r="J23" s="8">
        <f t="shared" si="1"/>
        <v>3.1344984802431615</v>
      </c>
      <c r="K23">
        <v>0</v>
      </c>
      <c r="L23">
        <v>150</v>
      </c>
      <c r="M23">
        <v>180</v>
      </c>
      <c r="N23">
        <v>0</v>
      </c>
      <c r="O23">
        <f t="shared" si="15"/>
        <v>50</v>
      </c>
      <c r="P23" s="6">
        <f t="shared" si="2"/>
        <v>0.83333333333333337</v>
      </c>
      <c r="Q23" s="6">
        <f t="shared" si="3"/>
        <v>60</v>
      </c>
      <c r="R23">
        <v>50</v>
      </c>
      <c r="S23">
        <v>0</v>
      </c>
      <c r="T23">
        <v>0</v>
      </c>
      <c r="U23">
        <v>0</v>
      </c>
      <c r="V23">
        <f>V22-Y22-Z22-AA22+F20+L20</f>
        <v>130</v>
      </c>
      <c r="W23" s="5">
        <f t="shared" si="4"/>
        <v>1.4130434782608696</v>
      </c>
      <c r="X23" s="5">
        <f t="shared" si="5"/>
        <v>92</v>
      </c>
      <c r="Y23">
        <v>0</v>
      </c>
      <c r="Z23">
        <v>100</v>
      </c>
      <c r="AA23">
        <v>30</v>
      </c>
      <c r="AB23">
        <v>9</v>
      </c>
      <c r="AC23">
        <f t="shared" si="12"/>
        <v>69</v>
      </c>
      <c r="AD23" s="5">
        <f t="shared" si="6"/>
        <v>1.1499999999999999</v>
      </c>
      <c r="AE23">
        <v>60</v>
      </c>
      <c r="AF23">
        <v>0</v>
      </c>
      <c r="AG23">
        <v>60</v>
      </c>
      <c r="AH23">
        <v>2</v>
      </c>
      <c r="AI23">
        <f t="shared" si="13"/>
        <v>43</v>
      </c>
      <c r="AJ23" s="6">
        <f t="shared" si="7"/>
        <v>1.0487804878048781</v>
      </c>
      <c r="AK23">
        <v>41</v>
      </c>
      <c r="AL23">
        <v>0</v>
      </c>
      <c r="AM23">
        <v>41</v>
      </c>
      <c r="AN23">
        <v>0</v>
      </c>
      <c r="AO23">
        <f t="shared" si="14"/>
        <v>51</v>
      </c>
      <c r="AP23" s="6">
        <f t="shared" si="8"/>
        <v>1</v>
      </c>
      <c r="AQ23">
        <v>51</v>
      </c>
      <c r="AR23">
        <v>0</v>
      </c>
      <c r="AS23">
        <v>51</v>
      </c>
    </row>
    <row r="24" spans="1:45" x14ac:dyDescent="0.35">
      <c r="A24">
        <f t="shared" si="9"/>
        <v>21</v>
      </c>
      <c r="B24">
        <v>0</v>
      </c>
      <c r="C24">
        <f t="shared" si="10"/>
        <v>150</v>
      </c>
      <c r="D24" s="5">
        <f t="shared" si="0"/>
        <v>1.2159174649963154</v>
      </c>
      <c r="E24">
        <v>100</v>
      </c>
      <c r="F24">
        <v>50</v>
      </c>
      <c r="G24">
        <v>100</v>
      </c>
      <c r="H24">
        <v>130</v>
      </c>
      <c r="I24">
        <f t="shared" si="11"/>
        <v>280</v>
      </c>
      <c r="J24" s="8">
        <f t="shared" si="1"/>
        <v>2.2899628252788102</v>
      </c>
      <c r="K24">
        <v>0</v>
      </c>
      <c r="L24">
        <v>150</v>
      </c>
      <c r="M24">
        <v>180</v>
      </c>
      <c r="N24">
        <v>0</v>
      </c>
      <c r="O24">
        <f t="shared" si="15"/>
        <v>110</v>
      </c>
      <c r="P24" s="6">
        <f t="shared" si="2"/>
        <v>1.746031746031746</v>
      </c>
      <c r="Q24" s="6">
        <f t="shared" si="3"/>
        <v>63</v>
      </c>
      <c r="R24">
        <v>110</v>
      </c>
      <c r="S24">
        <v>0</v>
      </c>
      <c r="T24">
        <v>0</v>
      </c>
      <c r="U24">
        <v>0</v>
      </c>
      <c r="V24">
        <f>V23-Y23-Z23-AA23+F21+L21</f>
        <v>40</v>
      </c>
      <c r="W24" s="5">
        <f t="shared" si="4"/>
        <v>0.25157232704402516</v>
      </c>
      <c r="X24" s="5">
        <f t="shared" si="5"/>
        <v>159</v>
      </c>
      <c r="Y24">
        <v>0</v>
      </c>
      <c r="Z24">
        <v>10</v>
      </c>
      <c r="AA24">
        <v>30</v>
      </c>
      <c r="AB24">
        <v>6</v>
      </c>
      <c r="AC24">
        <f t="shared" si="12"/>
        <v>69</v>
      </c>
      <c r="AD24" s="5">
        <f t="shared" si="6"/>
        <v>1.0952380952380953</v>
      </c>
      <c r="AE24">
        <v>63</v>
      </c>
      <c r="AF24">
        <v>0</v>
      </c>
      <c r="AG24">
        <v>63</v>
      </c>
      <c r="AH24">
        <v>2</v>
      </c>
      <c r="AI24">
        <f t="shared" si="13"/>
        <v>132</v>
      </c>
      <c r="AJ24" s="6">
        <f t="shared" si="7"/>
        <v>1.0153846153846153</v>
      </c>
      <c r="AK24">
        <v>130</v>
      </c>
      <c r="AL24">
        <v>0</v>
      </c>
      <c r="AM24">
        <v>130</v>
      </c>
      <c r="AN24">
        <v>1</v>
      </c>
      <c r="AO24">
        <f t="shared" si="14"/>
        <v>30</v>
      </c>
      <c r="AP24" s="6">
        <f t="shared" si="8"/>
        <v>1.0344827586206897</v>
      </c>
      <c r="AQ24">
        <v>29</v>
      </c>
      <c r="AR24">
        <v>0</v>
      </c>
      <c r="AS24">
        <v>29</v>
      </c>
    </row>
    <row r="25" spans="1:45" x14ac:dyDescent="0.35">
      <c r="A25">
        <f t="shared" si="9"/>
        <v>22</v>
      </c>
      <c r="B25">
        <v>0</v>
      </c>
      <c r="C25">
        <f t="shared" si="10"/>
        <v>100</v>
      </c>
      <c r="D25" s="5">
        <f t="shared" si="0"/>
        <v>0.97995545657015593</v>
      </c>
      <c r="E25">
        <v>90</v>
      </c>
      <c r="F25">
        <v>10</v>
      </c>
      <c r="G25">
        <v>100</v>
      </c>
      <c r="H25">
        <v>160</v>
      </c>
      <c r="I25">
        <f t="shared" si="11"/>
        <v>310</v>
      </c>
      <c r="J25" s="8">
        <f t="shared" si="1"/>
        <v>3.0644798921590652</v>
      </c>
      <c r="K25">
        <v>0</v>
      </c>
      <c r="L25">
        <v>150</v>
      </c>
      <c r="M25">
        <v>0</v>
      </c>
      <c r="N25">
        <v>0</v>
      </c>
      <c r="O25">
        <f t="shared" si="15"/>
        <v>80</v>
      </c>
      <c r="P25" s="6">
        <f t="shared" si="2"/>
        <v>1.5094339622641511</v>
      </c>
      <c r="Q25" s="6">
        <f t="shared" si="3"/>
        <v>53</v>
      </c>
      <c r="R25">
        <v>80</v>
      </c>
      <c r="S25">
        <v>0</v>
      </c>
      <c r="T25">
        <v>0</v>
      </c>
      <c r="U25">
        <v>0</v>
      </c>
      <c r="V25">
        <f>V24-Y24-Z24-AA24+F22+L22</f>
        <v>110</v>
      </c>
      <c r="W25" s="5">
        <f t="shared" si="4"/>
        <v>0.83969465648854957</v>
      </c>
      <c r="X25" s="5">
        <f t="shared" si="5"/>
        <v>131</v>
      </c>
      <c r="Y25">
        <v>0</v>
      </c>
      <c r="Z25">
        <v>90</v>
      </c>
      <c r="AA25">
        <v>20</v>
      </c>
      <c r="AB25">
        <v>3</v>
      </c>
      <c r="AC25">
        <f t="shared" si="12"/>
        <v>56</v>
      </c>
      <c r="AD25" s="5">
        <f t="shared" si="6"/>
        <v>1.0566037735849056</v>
      </c>
      <c r="AE25">
        <v>53</v>
      </c>
      <c r="AF25">
        <v>0</v>
      </c>
      <c r="AG25">
        <v>53</v>
      </c>
      <c r="AH25">
        <v>0</v>
      </c>
      <c r="AI25">
        <f t="shared" si="13"/>
        <v>102</v>
      </c>
      <c r="AJ25" s="6">
        <f t="shared" si="7"/>
        <v>1</v>
      </c>
      <c r="AK25">
        <v>102</v>
      </c>
      <c r="AL25">
        <v>0</v>
      </c>
      <c r="AM25">
        <v>102</v>
      </c>
      <c r="AN25">
        <v>2</v>
      </c>
      <c r="AO25">
        <f t="shared" si="14"/>
        <v>31</v>
      </c>
      <c r="AP25" s="6">
        <f t="shared" si="8"/>
        <v>1.0689655172413792</v>
      </c>
      <c r="AQ25">
        <v>29</v>
      </c>
      <c r="AR25">
        <v>0</v>
      </c>
      <c r="AS25">
        <v>29</v>
      </c>
    </row>
    <row r="26" spans="1:45" x14ac:dyDescent="0.35">
      <c r="A26">
        <f t="shared" si="9"/>
        <v>23</v>
      </c>
      <c r="B26">
        <v>0</v>
      </c>
      <c r="C26">
        <f t="shared" si="10"/>
        <v>100</v>
      </c>
      <c r="D26" s="5">
        <f t="shared" si="0"/>
        <v>1.6375139560848528</v>
      </c>
      <c r="E26">
        <v>60</v>
      </c>
      <c r="F26">
        <v>40</v>
      </c>
      <c r="G26">
        <v>100</v>
      </c>
      <c r="H26">
        <v>10</v>
      </c>
      <c r="I26">
        <f t="shared" si="11"/>
        <v>160</v>
      </c>
      <c r="J26" s="8">
        <f t="shared" si="1"/>
        <v>2.5811182401466546</v>
      </c>
      <c r="K26">
        <v>0</v>
      </c>
      <c r="L26">
        <v>150</v>
      </c>
      <c r="M26">
        <v>180</v>
      </c>
      <c r="N26">
        <v>0</v>
      </c>
      <c r="O26">
        <f t="shared" si="15"/>
        <v>80</v>
      </c>
      <c r="P26" s="6">
        <f t="shared" si="2"/>
        <v>0.7142857142857143</v>
      </c>
      <c r="Q26" s="6">
        <f t="shared" si="3"/>
        <v>112</v>
      </c>
      <c r="R26">
        <v>80</v>
      </c>
      <c r="S26">
        <v>0</v>
      </c>
      <c r="T26">
        <v>0</v>
      </c>
      <c r="U26">
        <v>60</v>
      </c>
      <c r="V26">
        <f>V25-Y25-Z25-AA25+F23+L23</f>
        <v>200</v>
      </c>
      <c r="W26" s="5">
        <f t="shared" si="4"/>
        <v>6.4516129032258061</v>
      </c>
      <c r="X26" s="5">
        <f t="shared" si="5"/>
        <v>31</v>
      </c>
      <c r="Y26">
        <v>0</v>
      </c>
      <c r="Z26">
        <v>90</v>
      </c>
      <c r="AA26">
        <v>50</v>
      </c>
      <c r="AB26">
        <v>1</v>
      </c>
      <c r="AC26">
        <f t="shared" si="12"/>
        <v>113</v>
      </c>
      <c r="AD26" s="5">
        <f t="shared" si="6"/>
        <v>1.0089285714285714</v>
      </c>
      <c r="AE26">
        <v>112</v>
      </c>
      <c r="AF26">
        <v>0</v>
      </c>
      <c r="AG26">
        <v>112</v>
      </c>
      <c r="AH26">
        <v>5</v>
      </c>
      <c r="AI26">
        <f t="shared" si="13"/>
        <v>10</v>
      </c>
      <c r="AJ26" s="6">
        <f t="shared" si="7"/>
        <v>2</v>
      </c>
      <c r="AK26">
        <v>5</v>
      </c>
      <c r="AL26">
        <v>0</v>
      </c>
      <c r="AM26">
        <v>5</v>
      </c>
      <c r="AN26">
        <v>6</v>
      </c>
      <c r="AO26">
        <f t="shared" si="14"/>
        <v>32</v>
      </c>
      <c r="AP26" s="6">
        <f t="shared" si="8"/>
        <v>1.2307692307692308</v>
      </c>
      <c r="AQ26">
        <v>26</v>
      </c>
      <c r="AR26">
        <v>0</v>
      </c>
      <c r="AS26">
        <v>26</v>
      </c>
    </row>
    <row r="27" spans="1:45" x14ac:dyDescent="0.35">
      <c r="A27">
        <f t="shared" si="9"/>
        <v>24</v>
      </c>
      <c r="B27">
        <v>0</v>
      </c>
      <c r="C27">
        <f t="shared" si="10"/>
        <v>100</v>
      </c>
      <c r="D27" s="5">
        <f t="shared" si="0"/>
        <v>1.018832973139858</v>
      </c>
      <c r="E27">
        <v>40</v>
      </c>
      <c r="F27">
        <v>60</v>
      </c>
      <c r="G27">
        <v>100</v>
      </c>
      <c r="H27">
        <v>100</v>
      </c>
      <c r="I27">
        <f t="shared" si="11"/>
        <v>190</v>
      </c>
      <c r="J27" s="8">
        <f t="shared" si="1"/>
        <v>1.9447890818858562</v>
      </c>
      <c r="K27">
        <v>0</v>
      </c>
      <c r="L27">
        <v>90</v>
      </c>
      <c r="M27">
        <v>0</v>
      </c>
      <c r="N27">
        <v>0</v>
      </c>
      <c r="O27">
        <f t="shared" si="15"/>
        <v>100</v>
      </c>
      <c r="P27" s="6">
        <f t="shared" si="2"/>
        <v>1.3698630136986301</v>
      </c>
      <c r="Q27" s="6">
        <f t="shared" si="3"/>
        <v>73</v>
      </c>
      <c r="R27">
        <v>100</v>
      </c>
      <c r="S27">
        <v>0</v>
      </c>
      <c r="T27">
        <v>0</v>
      </c>
      <c r="U27">
        <v>0</v>
      </c>
      <c r="V27">
        <f>V26-Y26-Z26-AA26+F24+L24</f>
        <v>260</v>
      </c>
      <c r="W27" s="5">
        <f t="shared" si="4"/>
        <v>2.3008849557522124</v>
      </c>
      <c r="X27" s="5">
        <f t="shared" si="5"/>
        <v>113</v>
      </c>
      <c r="Y27">
        <v>0</v>
      </c>
      <c r="Z27">
        <v>230</v>
      </c>
      <c r="AA27">
        <v>30</v>
      </c>
      <c r="AB27">
        <v>8</v>
      </c>
      <c r="AC27">
        <f t="shared" si="12"/>
        <v>81</v>
      </c>
      <c r="AD27" s="5">
        <f t="shared" si="6"/>
        <v>1.1095890410958904</v>
      </c>
      <c r="AE27">
        <v>73</v>
      </c>
      <c r="AF27">
        <v>0</v>
      </c>
      <c r="AG27">
        <v>73</v>
      </c>
      <c r="AH27">
        <v>7</v>
      </c>
      <c r="AI27">
        <f t="shared" si="13"/>
        <v>95</v>
      </c>
      <c r="AJ27" s="6">
        <f t="shared" si="7"/>
        <v>1.0795454545454546</v>
      </c>
      <c r="AK27">
        <v>88</v>
      </c>
      <c r="AL27">
        <v>0</v>
      </c>
      <c r="AM27">
        <v>88</v>
      </c>
      <c r="AN27">
        <v>1</v>
      </c>
      <c r="AO27">
        <f t="shared" si="14"/>
        <v>26</v>
      </c>
      <c r="AP27" s="6">
        <f t="shared" si="8"/>
        <v>1.04</v>
      </c>
      <c r="AQ27">
        <v>25</v>
      </c>
      <c r="AR27">
        <v>0</v>
      </c>
      <c r="AS27">
        <v>25</v>
      </c>
    </row>
    <row r="28" spans="1:45" x14ac:dyDescent="0.35">
      <c r="A28">
        <f t="shared" si="9"/>
        <v>25</v>
      </c>
      <c r="B28">
        <v>10</v>
      </c>
      <c r="C28">
        <f t="shared" si="10"/>
        <v>100</v>
      </c>
      <c r="D28" s="5">
        <f t="shared" si="0"/>
        <v>0.84963954685890841</v>
      </c>
      <c r="E28">
        <v>90</v>
      </c>
      <c r="F28">
        <v>0</v>
      </c>
      <c r="G28">
        <v>100</v>
      </c>
      <c r="H28">
        <v>10</v>
      </c>
      <c r="I28">
        <f t="shared" si="11"/>
        <v>100</v>
      </c>
      <c r="J28" s="8">
        <f t="shared" si="1"/>
        <v>0.85392676931038947</v>
      </c>
      <c r="K28">
        <v>10</v>
      </c>
      <c r="L28">
        <v>80</v>
      </c>
      <c r="M28">
        <v>180</v>
      </c>
      <c r="N28">
        <v>0</v>
      </c>
      <c r="O28">
        <f t="shared" si="15"/>
        <v>90</v>
      </c>
      <c r="P28" s="6">
        <f t="shared" si="2"/>
        <v>1.0588235294117647</v>
      </c>
      <c r="Q28" s="6">
        <f t="shared" si="3"/>
        <v>85</v>
      </c>
      <c r="R28">
        <v>90</v>
      </c>
      <c r="S28">
        <v>0</v>
      </c>
      <c r="T28">
        <v>0</v>
      </c>
      <c r="U28">
        <v>0</v>
      </c>
      <c r="V28">
        <f>V27-Y27-Z27-AA27+F25+L25</f>
        <v>160</v>
      </c>
      <c r="W28" s="5">
        <f t="shared" si="4"/>
        <v>1.167883211678832</v>
      </c>
      <c r="X28" s="5">
        <f t="shared" si="5"/>
        <v>137</v>
      </c>
      <c r="Y28">
        <v>0</v>
      </c>
      <c r="Z28">
        <v>130</v>
      </c>
      <c r="AA28">
        <v>30</v>
      </c>
      <c r="AB28">
        <v>3</v>
      </c>
      <c r="AC28">
        <f t="shared" si="12"/>
        <v>88</v>
      </c>
      <c r="AD28" s="5">
        <f t="shared" si="6"/>
        <v>1.0352941176470589</v>
      </c>
      <c r="AE28">
        <v>85</v>
      </c>
      <c r="AF28">
        <v>0</v>
      </c>
      <c r="AG28">
        <v>85</v>
      </c>
      <c r="AH28">
        <v>3</v>
      </c>
      <c r="AI28">
        <f t="shared" si="13"/>
        <v>97</v>
      </c>
      <c r="AJ28" s="6">
        <f t="shared" si="7"/>
        <v>1.0319148936170213</v>
      </c>
      <c r="AK28">
        <v>94</v>
      </c>
      <c r="AL28">
        <v>0</v>
      </c>
      <c r="AM28">
        <v>94</v>
      </c>
      <c r="AN28">
        <v>8</v>
      </c>
      <c r="AO28">
        <f t="shared" si="14"/>
        <v>51</v>
      </c>
      <c r="AP28" s="6">
        <f t="shared" si="8"/>
        <v>1.1860465116279071</v>
      </c>
      <c r="AQ28">
        <v>43</v>
      </c>
      <c r="AR28">
        <v>0</v>
      </c>
      <c r="AS28">
        <v>43</v>
      </c>
    </row>
    <row r="29" spans="1:45" x14ac:dyDescent="0.35">
      <c r="A29">
        <f t="shared" si="9"/>
        <v>26</v>
      </c>
      <c r="B29">
        <v>0</v>
      </c>
      <c r="C29">
        <f t="shared" si="10"/>
        <v>110</v>
      </c>
      <c r="D29" s="5">
        <f t="shared" si="0"/>
        <v>0.54935492414210585</v>
      </c>
      <c r="E29">
        <v>0</v>
      </c>
      <c r="F29">
        <v>110</v>
      </c>
      <c r="G29">
        <v>0</v>
      </c>
      <c r="H29">
        <v>40</v>
      </c>
      <c r="I29">
        <f t="shared" si="11"/>
        <v>190</v>
      </c>
      <c r="J29" s="8">
        <f t="shared" si="1"/>
        <v>0.95763569369403767</v>
      </c>
      <c r="K29">
        <v>90</v>
      </c>
      <c r="L29">
        <v>60</v>
      </c>
      <c r="M29">
        <v>180</v>
      </c>
      <c r="N29">
        <v>0</v>
      </c>
      <c r="O29">
        <f t="shared" si="15"/>
        <v>60</v>
      </c>
      <c r="P29" s="6">
        <f t="shared" si="2"/>
        <v>0.60606060606060608</v>
      </c>
      <c r="Q29" s="6">
        <f t="shared" si="3"/>
        <v>99</v>
      </c>
      <c r="R29">
        <v>60</v>
      </c>
      <c r="S29">
        <v>0</v>
      </c>
      <c r="T29">
        <v>0</v>
      </c>
      <c r="U29">
        <v>0</v>
      </c>
      <c r="V29">
        <f>V28-Y28-Z28-AA28+F26+L26</f>
        <v>190</v>
      </c>
      <c r="W29" s="5">
        <f t="shared" si="4"/>
        <v>0.73076923076923073</v>
      </c>
      <c r="X29" s="5">
        <f t="shared" si="5"/>
        <v>260</v>
      </c>
      <c r="Y29">
        <v>0</v>
      </c>
      <c r="Z29">
        <v>140</v>
      </c>
      <c r="AA29">
        <v>50</v>
      </c>
      <c r="AB29">
        <v>4</v>
      </c>
      <c r="AC29">
        <f t="shared" si="12"/>
        <v>103</v>
      </c>
      <c r="AD29" s="5">
        <f t="shared" si="6"/>
        <v>1.0404040404040404</v>
      </c>
      <c r="AE29">
        <v>99</v>
      </c>
      <c r="AF29">
        <v>0</v>
      </c>
      <c r="AG29">
        <v>99</v>
      </c>
      <c r="AH29">
        <v>4</v>
      </c>
      <c r="AI29">
        <f t="shared" si="13"/>
        <v>233</v>
      </c>
      <c r="AJ29" s="6">
        <f t="shared" si="7"/>
        <v>1.017467248908297</v>
      </c>
      <c r="AK29">
        <v>229</v>
      </c>
      <c r="AL29">
        <v>0</v>
      </c>
      <c r="AM29">
        <v>229</v>
      </c>
      <c r="AN29">
        <v>7</v>
      </c>
      <c r="AO29">
        <f t="shared" si="14"/>
        <v>38</v>
      </c>
      <c r="AP29" s="6">
        <f t="shared" si="8"/>
        <v>1.2258064516129032</v>
      </c>
      <c r="AQ29">
        <v>31</v>
      </c>
      <c r="AR29">
        <v>0</v>
      </c>
      <c r="AS29">
        <v>31</v>
      </c>
    </row>
    <row r="30" spans="1:45" x14ac:dyDescent="0.35">
      <c r="A30">
        <f t="shared" si="9"/>
        <v>27</v>
      </c>
      <c r="B30">
        <v>0</v>
      </c>
      <c r="C30">
        <f t="shared" si="10"/>
        <v>0</v>
      </c>
      <c r="D30" s="5">
        <f t="shared" si="0"/>
        <v>0</v>
      </c>
      <c r="E30">
        <v>0</v>
      </c>
      <c r="F30">
        <v>0</v>
      </c>
      <c r="G30">
        <v>0</v>
      </c>
      <c r="H30">
        <v>70</v>
      </c>
      <c r="I30">
        <f t="shared" si="11"/>
        <v>220</v>
      </c>
      <c r="J30" s="8">
        <f t="shared" si="1"/>
        <v>1.5819147487402969</v>
      </c>
      <c r="K30">
        <v>150</v>
      </c>
      <c r="L30">
        <v>0</v>
      </c>
      <c r="M30">
        <v>0</v>
      </c>
      <c r="N30">
        <v>0</v>
      </c>
      <c r="O30">
        <f t="shared" si="15"/>
        <v>40</v>
      </c>
      <c r="P30" s="6">
        <f t="shared" si="2"/>
        <v>0.42553191489361702</v>
      </c>
      <c r="Q30" s="6">
        <f t="shared" si="3"/>
        <v>94</v>
      </c>
      <c r="R30">
        <v>40</v>
      </c>
      <c r="S30">
        <v>0</v>
      </c>
      <c r="T30">
        <v>0</v>
      </c>
      <c r="U30">
        <v>0</v>
      </c>
      <c r="V30">
        <f>V29-Y29-Z29-AA29+F27+L27</f>
        <v>150</v>
      </c>
      <c r="W30" s="5">
        <f t="shared" si="4"/>
        <v>0.89820359281437123</v>
      </c>
      <c r="X30" s="5">
        <f t="shared" si="5"/>
        <v>167</v>
      </c>
      <c r="Y30">
        <v>0</v>
      </c>
      <c r="Z30">
        <v>120</v>
      </c>
      <c r="AA30">
        <v>30</v>
      </c>
      <c r="AB30">
        <v>0</v>
      </c>
      <c r="AC30">
        <f t="shared" si="12"/>
        <v>94</v>
      </c>
      <c r="AD30" s="5">
        <f t="shared" si="6"/>
        <v>1</v>
      </c>
      <c r="AE30">
        <v>94</v>
      </c>
      <c r="AF30">
        <v>0</v>
      </c>
      <c r="AG30">
        <v>94</v>
      </c>
      <c r="AH30">
        <v>2</v>
      </c>
      <c r="AI30">
        <f t="shared" si="13"/>
        <v>134</v>
      </c>
      <c r="AJ30" s="6">
        <f t="shared" si="7"/>
        <v>1.0151515151515151</v>
      </c>
      <c r="AK30">
        <v>132</v>
      </c>
      <c r="AL30">
        <v>0</v>
      </c>
      <c r="AM30">
        <v>132</v>
      </c>
      <c r="AN30">
        <v>2</v>
      </c>
      <c r="AO30">
        <f t="shared" si="14"/>
        <v>37</v>
      </c>
      <c r="AP30" s="6">
        <f t="shared" si="8"/>
        <v>1.0571428571428572</v>
      </c>
      <c r="AQ30">
        <v>35</v>
      </c>
      <c r="AR30">
        <v>0</v>
      </c>
      <c r="AS30">
        <v>35</v>
      </c>
    </row>
    <row r="31" spans="1:45" x14ac:dyDescent="0.35">
      <c r="A31">
        <f t="shared" si="9"/>
        <v>28</v>
      </c>
      <c r="B31">
        <v>0</v>
      </c>
      <c r="C31">
        <f t="shared" si="10"/>
        <v>0</v>
      </c>
      <c r="D31" s="5">
        <f t="shared" si="0"/>
        <v>0</v>
      </c>
      <c r="E31">
        <v>0</v>
      </c>
      <c r="F31">
        <v>0</v>
      </c>
      <c r="G31">
        <v>0</v>
      </c>
      <c r="H31">
        <v>70</v>
      </c>
      <c r="I31">
        <f t="shared" si="11"/>
        <v>70</v>
      </c>
      <c r="J31" s="8">
        <f t="shared" si="1"/>
        <v>0.5204460966542751</v>
      </c>
      <c r="K31">
        <v>0</v>
      </c>
      <c r="L31">
        <v>0</v>
      </c>
      <c r="M31">
        <v>0</v>
      </c>
      <c r="N31">
        <v>0</v>
      </c>
      <c r="O31">
        <f t="shared" si="15"/>
        <v>100</v>
      </c>
      <c r="P31" s="6">
        <f t="shared" si="2"/>
        <v>1.8867924528301887</v>
      </c>
      <c r="Q31" s="6">
        <f t="shared" si="3"/>
        <v>53</v>
      </c>
      <c r="R31">
        <v>100</v>
      </c>
      <c r="S31">
        <v>0</v>
      </c>
      <c r="T31">
        <v>0</v>
      </c>
      <c r="U31">
        <v>0</v>
      </c>
      <c r="V31">
        <f>V30-Y30-Z30-AA30+F28+L28</f>
        <v>80</v>
      </c>
      <c r="W31" s="5">
        <f t="shared" si="4"/>
        <v>0.43243243243243246</v>
      </c>
      <c r="X31" s="5">
        <f t="shared" si="5"/>
        <v>185</v>
      </c>
      <c r="Y31">
        <v>0</v>
      </c>
      <c r="Z31">
        <v>60</v>
      </c>
      <c r="AA31">
        <v>20</v>
      </c>
      <c r="AB31">
        <v>7</v>
      </c>
      <c r="AC31">
        <f t="shared" si="12"/>
        <v>60</v>
      </c>
      <c r="AD31" s="5">
        <f t="shared" si="6"/>
        <v>1.1320754716981132</v>
      </c>
      <c r="AE31">
        <v>53</v>
      </c>
      <c r="AF31">
        <v>0</v>
      </c>
      <c r="AG31">
        <v>53</v>
      </c>
      <c r="AH31">
        <v>3</v>
      </c>
      <c r="AI31">
        <f t="shared" si="13"/>
        <v>142</v>
      </c>
      <c r="AJ31" s="6">
        <f t="shared" si="7"/>
        <v>1.0215827338129497</v>
      </c>
      <c r="AK31">
        <v>139</v>
      </c>
      <c r="AL31">
        <v>0</v>
      </c>
      <c r="AM31">
        <v>139</v>
      </c>
      <c r="AN31">
        <v>6</v>
      </c>
      <c r="AO31">
        <f t="shared" si="14"/>
        <v>52</v>
      </c>
      <c r="AP31" s="6">
        <f t="shared" si="8"/>
        <v>1.1304347826086956</v>
      </c>
      <c r="AQ31">
        <v>46</v>
      </c>
      <c r="AR31">
        <v>0</v>
      </c>
      <c r="AS31">
        <v>46</v>
      </c>
    </row>
    <row r="32" spans="1:45" x14ac:dyDescent="0.35">
      <c r="A32">
        <f t="shared" si="9"/>
        <v>29</v>
      </c>
      <c r="B32">
        <v>0</v>
      </c>
      <c r="C32">
        <f t="shared" si="10"/>
        <v>0</v>
      </c>
      <c r="D32" s="5">
        <f t="shared" si="0"/>
        <v>0</v>
      </c>
      <c r="E32">
        <v>0</v>
      </c>
      <c r="F32">
        <v>0</v>
      </c>
      <c r="G32">
        <v>0</v>
      </c>
      <c r="H32">
        <v>0</v>
      </c>
      <c r="I32">
        <f t="shared" si="11"/>
        <v>70</v>
      </c>
      <c r="J32" s="8">
        <f t="shared" si="1"/>
        <v>0.64131038312048871</v>
      </c>
      <c r="K32">
        <v>70</v>
      </c>
      <c r="L32">
        <v>0</v>
      </c>
      <c r="M32">
        <v>0</v>
      </c>
      <c r="N32">
        <v>0</v>
      </c>
      <c r="O32">
        <f t="shared" si="15"/>
        <v>90</v>
      </c>
      <c r="P32" s="6">
        <f t="shared" si="2"/>
        <v>2.25</v>
      </c>
      <c r="Q32" s="6">
        <f t="shared" si="3"/>
        <v>40</v>
      </c>
      <c r="R32">
        <v>90</v>
      </c>
      <c r="S32">
        <v>0</v>
      </c>
      <c r="T32">
        <v>0</v>
      </c>
      <c r="U32">
        <v>0</v>
      </c>
      <c r="V32">
        <f>V31-Y31-Z31-AA31+F29+L29</f>
        <v>170</v>
      </c>
      <c r="W32" s="5">
        <f t="shared" si="4"/>
        <v>1.118421052631579</v>
      </c>
      <c r="X32" s="5">
        <f t="shared" si="5"/>
        <v>152</v>
      </c>
      <c r="Y32">
        <v>0</v>
      </c>
      <c r="Z32">
        <v>130</v>
      </c>
      <c r="AA32">
        <v>40</v>
      </c>
      <c r="AB32">
        <v>7</v>
      </c>
      <c r="AC32">
        <f t="shared" si="12"/>
        <v>47</v>
      </c>
      <c r="AD32" s="5">
        <f t="shared" si="6"/>
        <v>1.175</v>
      </c>
      <c r="AE32">
        <v>40</v>
      </c>
      <c r="AF32">
        <v>0</v>
      </c>
      <c r="AG32">
        <v>40</v>
      </c>
      <c r="AH32">
        <v>5</v>
      </c>
      <c r="AI32">
        <f t="shared" si="13"/>
        <v>123</v>
      </c>
      <c r="AJ32" s="6">
        <f t="shared" si="7"/>
        <v>1.0423728813559323</v>
      </c>
      <c r="AK32">
        <v>118</v>
      </c>
      <c r="AL32">
        <v>0</v>
      </c>
      <c r="AM32">
        <v>118</v>
      </c>
      <c r="AN32">
        <v>2</v>
      </c>
      <c r="AO32">
        <f t="shared" si="14"/>
        <v>36</v>
      </c>
      <c r="AP32" s="6">
        <f t="shared" si="8"/>
        <v>1.0588235294117647</v>
      </c>
      <c r="AQ32">
        <v>34</v>
      </c>
      <c r="AR32">
        <v>0</v>
      </c>
      <c r="AS32">
        <v>34</v>
      </c>
    </row>
    <row r="33" spans="1:45" x14ac:dyDescent="0.35">
      <c r="A33">
        <f t="shared" si="9"/>
        <v>30</v>
      </c>
      <c r="B33">
        <v>0</v>
      </c>
      <c r="C33">
        <f t="shared" si="10"/>
        <v>0</v>
      </c>
      <c r="D33" s="5">
        <f t="shared" si="0"/>
        <v>0</v>
      </c>
      <c r="E33">
        <v>0</v>
      </c>
      <c r="F33">
        <v>0</v>
      </c>
      <c r="G33">
        <v>0</v>
      </c>
      <c r="H33">
        <v>0</v>
      </c>
      <c r="I33">
        <f t="shared" si="11"/>
        <v>0</v>
      </c>
      <c r="J33" s="8">
        <f t="shared" si="1"/>
        <v>0</v>
      </c>
      <c r="K33">
        <v>0</v>
      </c>
      <c r="L33">
        <v>0</v>
      </c>
      <c r="M33">
        <v>0</v>
      </c>
      <c r="N33">
        <v>0</v>
      </c>
      <c r="O33">
        <f t="shared" si="15"/>
        <v>150</v>
      </c>
      <c r="P33" s="6">
        <f t="shared" si="2"/>
        <v>1.4563106796116505</v>
      </c>
      <c r="Q33" s="6">
        <f t="shared" si="3"/>
        <v>103</v>
      </c>
      <c r="R33">
        <v>150</v>
      </c>
      <c r="S33">
        <v>0</v>
      </c>
      <c r="T33">
        <v>0</v>
      </c>
      <c r="U33">
        <v>0</v>
      </c>
      <c r="V33">
        <f>V32-Y32-Z32-AA32+F30+L30</f>
        <v>0</v>
      </c>
      <c r="W33" s="5">
        <f t="shared" si="4"/>
        <v>0</v>
      </c>
      <c r="X33" s="5">
        <f t="shared" si="5"/>
        <v>83</v>
      </c>
      <c r="Y33">
        <v>0</v>
      </c>
      <c r="Z33">
        <v>0</v>
      </c>
      <c r="AA33">
        <v>0</v>
      </c>
      <c r="AB33">
        <v>4</v>
      </c>
      <c r="AC33">
        <f t="shared" si="12"/>
        <v>107</v>
      </c>
      <c r="AD33" s="5">
        <f t="shared" si="6"/>
        <v>1.0388349514563107</v>
      </c>
      <c r="AE33">
        <v>103</v>
      </c>
      <c r="AF33">
        <v>0</v>
      </c>
      <c r="AG33">
        <v>103</v>
      </c>
      <c r="AH33">
        <v>0</v>
      </c>
      <c r="AI33">
        <f t="shared" si="13"/>
        <v>65</v>
      </c>
      <c r="AJ33" s="6">
        <f t="shared" si="7"/>
        <v>1</v>
      </c>
      <c r="AK33">
        <v>65</v>
      </c>
      <c r="AL33">
        <v>0</v>
      </c>
      <c r="AM33">
        <v>65</v>
      </c>
      <c r="AN33">
        <v>4</v>
      </c>
      <c r="AO33">
        <f t="shared" si="14"/>
        <v>22</v>
      </c>
      <c r="AP33" s="6">
        <f t="shared" si="8"/>
        <v>1.2222222222222223</v>
      </c>
      <c r="AQ33">
        <v>18</v>
      </c>
      <c r="AR33">
        <v>0</v>
      </c>
      <c r="AS33">
        <v>18</v>
      </c>
    </row>
    <row r="34" spans="1:45" x14ac:dyDescent="0.35">
      <c r="A34">
        <f t="shared" si="9"/>
        <v>31</v>
      </c>
      <c r="B34">
        <v>0</v>
      </c>
      <c r="C34">
        <f t="shared" si="10"/>
        <v>0</v>
      </c>
      <c r="D34" s="5">
        <f t="shared" si="0"/>
        <v>0</v>
      </c>
      <c r="E34">
        <v>0</v>
      </c>
      <c r="F34">
        <v>0</v>
      </c>
      <c r="G34">
        <v>0</v>
      </c>
      <c r="H34">
        <v>0</v>
      </c>
      <c r="I34">
        <f t="shared" si="11"/>
        <v>0</v>
      </c>
      <c r="J34" s="8">
        <f t="shared" si="1"/>
        <v>0</v>
      </c>
      <c r="K34">
        <v>0</v>
      </c>
      <c r="L34">
        <v>0</v>
      </c>
      <c r="M34">
        <v>0</v>
      </c>
      <c r="N34">
        <v>0</v>
      </c>
      <c r="O34">
        <f t="shared" si="15"/>
        <v>0</v>
      </c>
      <c r="P34" s="6">
        <f t="shared" si="2"/>
        <v>0</v>
      </c>
      <c r="Q34" s="6">
        <f t="shared" si="3"/>
        <v>91</v>
      </c>
      <c r="R34">
        <v>0</v>
      </c>
      <c r="S34">
        <v>0</v>
      </c>
      <c r="T34">
        <v>0</v>
      </c>
      <c r="U34">
        <v>0</v>
      </c>
      <c r="V34">
        <f>V33-Y33-Z33-AA33+F31+L31</f>
        <v>0</v>
      </c>
      <c r="W34" s="5">
        <f t="shared" si="4"/>
        <v>0</v>
      </c>
      <c r="X34" s="5">
        <f t="shared" si="5"/>
        <v>164</v>
      </c>
      <c r="Y34">
        <v>0</v>
      </c>
      <c r="Z34">
        <v>0</v>
      </c>
      <c r="AA34">
        <v>0</v>
      </c>
      <c r="AB34">
        <v>3</v>
      </c>
      <c r="AC34">
        <f t="shared" si="12"/>
        <v>94</v>
      </c>
      <c r="AD34" s="5">
        <f t="shared" si="6"/>
        <v>1.0329670329670331</v>
      </c>
      <c r="AE34">
        <v>91</v>
      </c>
      <c r="AF34">
        <v>0</v>
      </c>
      <c r="AG34">
        <v>91</v>
      </c>
      <c r="AH34">
        <v>6</v>
      </c>
      <c r="AI34">
        <f t="shared" si="13"/>
        <v>130</v>
      </c>
      <c r="AJ34" s="6">
        <f t="shared" si="7"/>
        <v>1.0483870967741935</v>
      </c>
      <c r="AK34">
        <v>124</v>
      </c>
      <c r="AL34">
        <v>0</v>
      </c>
      <c r="AM34">
        <v>124</v>
      </c>
      <c r="AN34">
        <v>4</v>
      </c>
      <c r="AO34">
        <f t="shared" si="14"/>
        <v>44</v>
      </c>
      <c r="AP34" s="6">
        <f t="shared" si="8"/>
        <v>1.1000000000000001</v>
      </c>
      <c r="AQ34">
        <v>40</v>
      </c>
      <c r="AR34">
        <v>0</v>
      </c>
      <c r="AS34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results_MEIO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Sharma, Shashank</cp:lastModifiedBy>
  <dcterms:created xsi:type="dcterms:W3CDTF">2025-04-17T05:31:45Z</dcterms:created>
  <dcterms:modified xsi:type="dcterms:W3CDTF">2025-04-17T05:31:51Z</dcterms:modified>
</cp:coreProperties>
</file>