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IXUb2UNmMDy11KfdQmoxYkUEDAw=="/>
    </ext>
  </extLst>
</workbook>
</file>

<file path=xl/sharedStrings.xml><?xml version="1.0" encoding="utf-8"?>
<sst xmlns="http://schemas.openxmlformats.org/spreadsheetml/2006/main" count="50" uniqueCount="48">
  <si>
    <t>MQ-9 specs</t>
  </si>
  <si>
    <t>Aspect ratio</t>
  </si>
  <si>
    <t>Wingspan (ft)</t>
  </si>
  <si>
    <t>Wingspan to length</t>
  </si>
  <si>
    <t>Length (ft)</t>
  </si>
  <si>
    <t>Aspect Ratio</t>
  </si>
  <si>
    <t>Weight</t>
  </si>
  <si>
    <t>Chord length (ft)</t>
  </si>
  <si>
    <t>1300 kV Motor</t>
  </si>
  <si>
    <t>Chord length (in)</t>
  </si>
  <si>
    <t>30 Amp ESC</t>
  </si>
  <si>
    <t>wing area (ft^2)</t>
  </si>
  <si>
    <t>Receiver</t>
  </si>
  <si>
    <t>weight of aircraft for 15 oz/ft^2</t>
  </si>
  <si>
    <t>Battery</t>
  </si>
  <si>
    <t>weight of airframe for 15 oz/ft^2 (oz)</t>
  </si>
  <si>
    <t>payload capacity for 22.5 oz/ft^2</t>
  </si>
  <si>
    <t>Power weight</t>
  </si>
  <si>
    <t>payload capacity for 25 oz/ft^2</t>
  </si>
  <si>
    <t>weight of aircraft for 17 oz/ft^2</t>
  </si>
  <si>
    <t>weight of airframe for 17 oz/ft^2 (oz)</t>
  </si>
  <si>
    <t>Picture</t>
  </si>
  <si>
    <t>Parts</t>
  </si>
  <si>
    <t>DImensions</t>
  </si>
  <si>
    <t>Designing Landing gear with 3D printed parts</t>
  </si>
  <si>
    <t>Upper Cross Section
Semi Circle(ish)</t>
  </si>
  <si>
    <t>Height
1cm</t>
  </si>
  <si>
    <t>Total Width
3cm</t>
  </si>
  <si>
    <t>Curvature
Radius
1cm</t>
  </si>
  <si>
    <t>Lower Cross Section
Trapezoid</t>
  </si>
  <si>
    <t>Base
3cm</t>
  </si>
  <si>
    <t>Top
2cm</t>
  </si>
  <si>
    <t>Wing
Trapezoid</t>
  </si>
  <si>
    <t xml:space="preserve"> Base
6</t>
  </si>
  <si>
    <t>Height
4cm</t>
  </si>
  <si>
    <t>Length
24cm</t>
  </si>
  <si>
    <t>Top Piece
Rectangle</t>
  </si>
  <si>
    <t>Length
15cm</t>
  </si>
  <si>
    <t>Width
4.2cm</t>
  </si>
  <si>
    <t>Tail
2 Trapezoids</t>
  </si>
  <si>
    <t>Height1
2.5cm</t>
  </si>
  <si>
    <t>Height2
3.5cm</t>
  </si>
  <si>
    <t>Height3
3cm</t>
  </si>
  <si>
    <t>Length
13cm</t>
  </si>
  <si>
    <t>Middle Section
Hand Drawn
Arc+Rectangle</t>
  </si>
  <si>
    <t>Length
23cm</t>
  </si>
  <si>
    <t>Top
1cm</t>
  </si>
  <si>
    <t>Curvature
Height
3cm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</si>
</sst>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3" fillId="3" fontId="3" numFmtId="0" xfId="0" applyBorder="1" applyFill="1" applyFont="1"/>
    <xf borderId="4" fillId="0" fontId="3" numFmtId="0" xfId="0" applyBorder="1" applyFont="1"/>
    <xf borderId="5" fillId="2" fontId="2" numFmtId="0" xfId="0" applyBorder="1" applyFont="1"/>
    <xf borderId="6" fillId="0" fontId="3" numFmtId="0" xfId="0" applyBorder="1" applyFont="1"/>
    <xf borderId="7" fillId="0" fontId="3" numFmtId="0" xfId="0" applyBorder="1" applyFont="1"/>
    <xf borderId="7" fillId="3" fontId="3" numFmtId="0" xfId="0" applyBorder="1" applyFont="1"/>
    <xf borderId="8" fillId="0" fontId="3" numFmtId="0" xfId="0" applyBorder="1" applyFont="1"/>
    <xf borderId="9" fillId="2" fontId="2" numFmtId="0" xfId="0" applyBorder="1" applyFont="1"/>
    <xf borderId="10" fillId="0" fontId="3" numFmtId="0" xfId="0" applyBorder="1" applyFont="1"/>
    <xf borderId="11" fillId="0" fontId="3" numFmtId="0" xfId="0" applyBorder="1" applyFont="1"/>
    <xf borderId="11" fillId="3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readingOrder="0"/>
    </xf>
    <xf borderId="14" fillId="0" fontId="5" numFmtId="0" xfId="0" applyBorder="1" applyFont="1"/>
    <xf borderId="7" fillId="0" fontId="4" numFmtId="0" xfId="0" applyAlignment="1" applyBorder="1" applyFont="1">
      <alignment readingOrder="0"/>
    </xf>
    <xf borderId="6" fillId="0" fontId="5" numFmtId="0" xfId="0" applyBorder="1" applyFont="1"/>
    <xf borderId="0" fillId="0" fontId="1" numFmtId="0" xfId="0" applyAlignment="1" applyFont="1">
      <alignment readingOrder="0"/>
    </xf>
    <xf borderId="13" fillId="0" fontId="4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readingOrder="0" vertical="center"/>
    </xf>
    <xf borderId="7" fillId="0" fontId="5" numFmtId="0" xfId="0" applyAlignment="1" applyBorder="1" applyFont="1">
      <alignment vertical="center"/>
    </xf>
    <xf borderId="15" fillId="0" fontId="4" numFmtId="0" xfId="0" applyAlignment="1" applyBorder="1" applyFont="1">
      <alignment horizontal="center" readingOrder="0"/>
    </xf>
    <xf borderId="16" fillId="0" fontId="5" numFmtId="0" xfId="0" applyBorder="1" applyFont="1"/>
    <xf borderId="17" fillId="0" fontId="5" numFmtId="0" xfId="0" applyBorder="1" applyFont="1"/>
    <xf borderId="15" fillId="0" fontId="4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vertical="center"/>
    </xf>
    <xf borderId="19" fillId="0" fontId="4" numFmtId="0" xfId="0" applyAlignment="1" applyBorder="1" applyFont="1">
      <alignment readingOrder="0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7" fillId="0" fontId="5" numFmtId="0" xfId="0" applyBorder="1" applyFont="1"/>
    <xf borderId="7" fillId="0" fontId="1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9.jpg"/><Relationship Id="rId9" Type="http://schemas.openxmlformats.org/officeDocument/2006/relationships/image" Target="../media/image5.jpg"/><Relationship Id="rId5" Type="http://schemas.openxmlformats.org/officeDocument/2006/relationships/image" Target="../media/image7.jpg"/><Relationship Id="rId6" Type="http://schemas.openxmlformats.org/officeDocument/2006/relationships/image" Target="../media/image8.jpg"/><Relationship Id="rId7" Type="http://schemas.openxmlformats.org/officeDocument/2006/relationships/image" Target="../media/image6.jpg"/><Relationship Id="rId8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62025" cy="127635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62025" cy="12763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962025" cy="127635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1276350"/>
    <xdr:pic>
      <xdr:nvPicPr>
        <xdr:cNvPr id="0" name="image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962025" cy="276225"/>
    <xdr:pic>
      <xdr:nvPicPr>
        <xdr:cNvPr id="0" name="image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962025" cy="400050"/>
    <xdr:pic>
      <xdr:nvPicPr>
        <xdr:cNvPr id="0" name="image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962025" cy="342900"/>
    <xdr:pic>
      <xdr:nvPicPr>
        <xdr:cNvPr id="0" name="image6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962025" cy="190500"/>
    <xdr:pic>
      <xdr:nvPicPr>
        <xdr:cNvPr id="0" name="image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962025" cy="619125"/>
    <xdr:pic>
      <xdr:nvPicPr>
        <xdr:cNvPr id="0" name="image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63"/>
    <col customWidth="1" min="3" max="4" width="7.63"/>
    <col customWidth="1" min="5" max="5" width="28.5"/>
    <col customWidth="1" min="6" max="26" width="7.63"/>
  </cols>
  <sheetData>
    <row r="1" ht="14.25" customHeight="1"/>
    <row r="2" ht="14.25" customHeight="1">
      <c r="B2" s="1" t="s">
        <v>0</v>
      </c>
    </row>
    <row r="3" ht="14.25" customHeight="1">
      <c r="B3" s="1" t="s">
        <v>1</v>
      </c>
      <c r="C3" s="1">
        <v>23.5</v>
      </c>
      <c r="E3" s="2" t="s">
        <v>2</v>
      </c>
      <c r="F3" s="3">
        <v>3.0</v>
      </c>
      <c r="G3" s="4">
        <v>3.5</v>
      </c>
      <c r="H3" s="4">
        <v>3.5</v>
      </c>
      <c r="I3" s="5">
        <v>4.0</v>
      </c>
      <c r="J3" s="6">
        <v>4.0</v>
      </c>
    </row>
    <row r="4" ht="14.25" customHeight="1">
      <c r="B4" s="1" t="s">
        <v>3</v>
      </c>
      <c r="C4" s="1">
        <v>1.8</v>
      </c>
      <c r="E4" s="7" t="s">
        <v>4</v>
      </c>
      <c r="F4" s="8">
        <f t="shared" ref="F4:J4" si="1">3/$C$4</f>
        <v>1.666666667</v>
      </c>
      <c r="G4" s="9">
        <f t="shared" si="1"/>
        <v>1.666666667</v>
      </c>
      <c r="H4" s="9">
        <f t="shared" si="1"/>
        <v>1.666666667</v>
      </c>
      <c r="I4" s="10">
        <f t="shared" si="1"/>
        <v>1.666666667</v>
      </c>
      <c r="J4" s="11">
        <f t="shared" si="1"/>
        <v>1.666666667</v>
      </c>
    </row>
    <row r="5" ht="14.25" customHeight="1">
      <c r="E5" s="7" t="s">
        <v>5</v>
      </c>
      <c r="F5" s="8">
        <v>5.0</v>
      </c>
      <c r="G5" s="9">
        <v>10.0</v>
      </c>
      <c r="H5" s="9">
        <v>5.0</v>
      </c>
      <c r="I5" s="10">
        <v>10.0</v>
      </c>
      <c r="J5" s="11">
        <v>5.0</v>
      </c>
    </row>
    <row r="6" ht="14.25" customHeight="1">
      <c r="B6" s="1" t="s">
        <v>6</v>
      </c>
      <c r="E6" s="7" t="s">
        <v>7</v>
      </c>
      <c r="F6" s="8">
        <f t="shared" ref="F6:J6" si="2">F3/F5</f>
        <v>0.6</v>
      </c>
      <c r="G6" s="9">
        <f t="shared" si="2"/>
        <v>0.35</v>
      </c>
      <c r="H6" s="9">
        <f t="shared" si="2"/>
        <v>0.7</v>
      </c>
      <c r="I6" s="10">
        <f t="shared" si="2"/>
        <v>0.4</v>
      </c>
      <c r="J6" s="11">
        <f t="shared" si="2"/>
        <v>0.8</v>
      </c>
    </row>
    <row r="7" ht="14.25" customHeight="1">
      <c r="B7" s="1" t="s">
        <v>8</v>
      </c>
      <c r="C7" s="1">
        <v>1.83425</v>
      </c>
      <c r="E7" s="7" t="s">
        <v>9</v>
      </c>
      <c r="F7" s="8">
        <f t="shared" ref="F7:J7" si="3">CONVERT(F6,"ft","in")</f>
        <v>7.2</v>
      </c>
      <c r="G7" s="9">
        <f t="shared" si="3"/>
        <v>4.2</v>
      </c>
      <c r="H7" s="9">
        <f t="shared" si="3"/>
        <v>8.4</v>
      </c>
      <c r="I7" s="10">
        <f t="shared" si="3"/>
        <v>4.8</v>
      </c>
      <c r="J7" s="11">
        <f t="shared" si="3"/>
        <v>9.6</v>
      </c>
    </row>
    <row r="8" ht="14.25" customHeight="1">
      <c r="B8" s="1" t="s">
        <v>10</v>
      </c>
      <c r="C8" s="1">
        <v>0.81</v>
      </c>
      <c r="E8" s="7" t="s">
        <v>11</v>
      </c>
      <c r="F8" s="8">
        <f t="shared" ref="F8:J8" si="4">F3*F6</f>
        <v>1.8</v>
      </c>
      <c r="G8" s="9">
        <f t="shared" si="4"/>
        <v>1.225</v>
      </c>
      <c r="H8" s="9">
        <f t="shared" si="4"/>
        <v>2.45</v>
      </c>
      <c r="I8" s="10">
        <f t="shared" si="4"/>
        <v>1.6</v>
      </c>
      <c r="J8" s="11">
        <f t="shared" si="4"/>
        <v>3.2</v>
      </c>
    </row>
    <row r="9" ht="14.25" customHeight="1">
      <c r="B9" s="1" t="s">
        <v>12</v>
      </c>
      <c r="C9" s="1">
        <v>0.68078</v>
      </c>
      <c r="E9" s="7" t="s">
        <v>13</v>
      </c>
      <c r="F9" s="8">
        <f t="shared" ref="F9:J9" si="5">15*F8</f>
        <v>27</v>
      </c>
      <c r="G9" s="9">
        <f t="shared" si="5"/>
        <v>18.375</v>
      </c>
      <c r="H9" s="9">
        <f t="shared" si="5"/>
        <v>36.75</v>
      </c>
      <c r="I9" s="10">
        <f t="shared" si="5"/>
        <v>24</v>
      </c>
      <c r="J9" s="11">
        <f t="shared" si="5"/>
        <v>48</v>
      </c>
    </row>
    <row r="10" ht="14.25" customHeight="1">
      <c r="B10" s="1" t="s">
        <v>14</v>
      </c>
      <c r="C10" s="1">
        <v>7.33698</v>
      </c>
      <c r="E10" s="7" t="s">
        <v>15</v>
      </c>
      <c r="F10" s="8">
        <f t="shared" ref="F10:J10" si="6">F9-$C$12</f>
        <v>16.33799</v>
      </c>
      <c r="G10" s="9">
        <f t="shared" si="6"/>
        <v>7.71299</v>
      </c>
      <c r="H10" s="9">
        <f t="shared" si="6"/>
        <v>26.08799</v>
      </c>
      <c r="I10" s="10">
        <f t="shared" si="6"/>
        <v>13.33799</v>
      </c>
      <c r="J10" s="11">
        <f t="shared" si="6"/>
        <v>37.33799</v>
      </c>
    </row>
    <row r="11" ht="14.25" customHeight="1">
      <c r="E11" s="7" t="s">
        <v>16</v>
      </c>
      <c r="F11" s="8">
        <f t="shared" ref="F11:J11" si="7">(22.5*F8) - F9</f>
        <v>13.5</v>
      </c>
      <c r="G11" s="9">
        <f t="shared" si="7"/>
        <v>9.1875</v>
      </c>
      <c r="H11" s="9">
        <f t="shared" si="7"/>
        <v>18.375</v>
      </c>
      <c r="I11" s="10">
        <f t="shared" si="7"/>
        <v>12</v>
      </c>
      <c r="J11" s="11">
        <f t="shared" si="7"/>
        <v>24</v>
      </c>
    </row>
    <row r="12" ht="14.25" customHeight="1">
      <c r="B12" s="1" t="s">
        <v>17</v>
      </c>
      <c r="C12" s="1">
        <f>SUM(C7:C10)</f>
        <v>10.66201</v>
      </c>
      <c r="E12" s="7" t="s">
        <v>18</v>
      </c>
      <c r="F12" s="8">
        <f t="shared" ref="F12:J12" si="8">(25*F8) - F9</f>
        <v>18</v>
      </c>
      <c r="G12" s="9">
        <f t="shared" si="8"/>
        <v>12.25</v>
      </c>
      <c r="H12" s="9">
        <f t="shared" si="8"/>
        <v>24.5</v>
      </c>
      <c r="I12" s="10">
        <f t="shared" si="8"/>
        <v>16</v>
      </c>
      <c r="J12" s="11">
        <f t="shared" si="8"/>
        <v>32</v>
      </c>
    </row>
    <row r="13" ht="14.25" customHeight="1">
      <c r="E13" s="7"/>
      <c r="F13" s="8"/>
      <c r="G13" s="9"/>
      <c r="H13" s="9"/>
      <c r="I13" s="10"/>
      <c r="J13" s="11"/>
    </row>
    <row r="14" ht="14.25" customHeight="1">
      <c r="E14" s="7" t="s">
        <v>19</v>
      </c>
      <c r="F14" s="8">
        <f t="shared" ref="F14:J14" si="9">17*F8</f>
        <v>30.6</v>
      </c>
      <c r="G14" s="9">
        <f t="shared" si="9"/>
        <v>20.825</v>
      </c>
      <c r="H14" s="9">
        <f t="shared" si="9"/>
        <v>41.65</v>
      </c>
      <c r="I14" s="10">
        <f t="shared" si="9"/>
        <v>27.2</v>
      </c>
      <c r="J14" s="11">
        <f t="shared" si="9"/>
        <v>54.4</v>
      </c>
    </row>
    <row r="15" ht="14.25" customHeight="1">
      <c r="E15" s="12" t="s">
        <v>20</v>
      </c>
      <c r="F15" s="13">
        <f t="shared" ref="F15:J15" si="10">F14-$C$12</f>
        <v>19.93799</v>
      </c>
      <c r="G15" s="14">
        <f t="shared" si="10"/>
        <v>10.16299</v>
      </c>
      <c r="H15" s="14">
        <f t="shared" si="10"/>
        <v>30.98799</v>
      </c>
      <c r="I15" s="15">
        <f t="shared" si="10"/>
        <v>16.53799</v>
      </c>
      <c r="J15" s="16">
        <f t="shared" si="10"/>
        <v>43.73799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6.5"/>
  </cols>
  <sheetData>
    <row r="2">
      <c r="B2" s="17" t="s">
        <v>21</v>
      </c>
      <c r="C2" s="18"/>
      <c r="D2" s="18"/>
      <c r="E2" s="18"/>
      <c r="F2" s="19" t="s">
        <v>22</v>
      </c>
      <c r="G2" s="17" t="s">
        <v>23</v>
      </c>
      <c r="H2" s="18"/>
      <c r="I2" s="18"/>
      <c r="J2" s="18"/>
      <c r="K2" s="18"/>
      <c r="L2" s="20"/>
      <c r="N2" s="21" t="s">
        <v>24</v>
      </c>
    </row>
    <row r="3" ht="111.75" customHeight="1">
      <c r="B3" s="22"/>
      <c r="C3" s="20"/>
      <c r="D3" s="22"/>
      <c r="E3" s="20"/>
      <c r="F3" s="23" t="s">
        <v>25</v>
      </c>
      <c r="G3" s="24" t="s">
        <v>26</v>
      </c>
      <c r="H3" s="24" t="s">
        <v>27</v>
      </c>
      <c r="I3" s="24" t="s">
        <v>28</v>
      </c>
      <c r="J3" s="24"/>
      <c r="K3" s="25"/>
      <c r="L3" s="25"/>
    </row>
    <row r="4" ht="107.25" customHeight="1">
      <c r="B4" s="22"/>
      <c r="C4" s="20"/>
      <c r="D4" s="22"/>
      <c r="E4" s="20"/>
      <c r="F4" s="23" t="s">
        <v>29</v>
      </c>
      <c r="G4" s="24" t="s">
        <v>30</v>
      </c>
      <c r="H4" s="24" t="s">
        <v>31</v>
      </c>
      <c r="I4" s="24" t="s">
        <v>26</v>
      </c>
      <c r="J4" s="24"/>
      <c r="K4" s="25"/>
      <c r="L4" s="25"/>
    </row>
    <row r="5" ht="93.75" customHeight="1">
      <c r="B5" s="22"/>
      <c r="C5" s="18"/>
      <c r="D5" s="18"/>
      <c r="E5" s="20"/>
      <c r="F5" s="23" t="s">
        <v>32</v>
      </c>
      <c r="G5" s="24" t="s">
        <v>33</v>
      </c>
      <c r="H5" s="24" t="s">
        <v>34</v>
      </c>
      <c r="I5" s="24" t="s">
        <v>35</v>
      </c>
      <c r="J5" s="25"/>
      <c r="K5" s="25"/>
      <c r="L5" s="25"/>
    </row>
    <row r="6" ht="75.75" customHeight="1">
      <c r="B6" s="22"/>
      <c r="C6" s="18"/>
      <c r="D6" s="18"/>
      <c r="E6" s="20"/>
      <c r="F6" s="23" t="s">
        <v>36</v>
      </c>
      <c r="G6" s="24" t="s">
        <v>37</v>
      </c>
      <c r="H6" s="24" t="s">
        <v>38</v>
      </c>
      <c r="I6" s="25"/>
      <c r="J6" s="25"/>
      <c r="K6" s="25"/>
      <c r="L6" s="25"/>
    </row>
    <row r="7" ht="105.75" customHeight="1">
      <c r="B7" s="26"/>
      <c r="C7" s="27"/>
      <c r="D7" s="27"/>
      <c r="E7" s="28"/>
      <c r="F7" s="23" t="s">
        <v>39</v>
      </c>
      <c r="G7" s="24" t="s">
        <v>40</v>
      </c>
      <c r="H7" s="24" t="s">
        <v>41</v>
      </c>
      <c r="I7" s="24" t="s">
        <v>42</v>
      </c>
      <c r="J7" s="24" t="s">
        <v>43</v>
      </c>
      <c r="K7" s="25"/>
      <c r="L7" s="25"/>
    </row>
    <row r="8" ht="90.75" customHeight="1">
      <c r="B8" s="29"/>
      <c r="C8" s="27"/>
      <c r="D8" s="27"/>
      <c r="E8" s="28"/>
      <c r="F8" s="30" t="s">
        <v>44</v>
      </c>
      <c r="G8" s="30" t="s">
        <v>45</v>
      </c>
      <c r="H8" s="30" t="s">
        <v>30</v>
      </c>
      <c r="I8" s="30" t="s">
        <v>46</v>
      </c>
      <c r="J8" s="30" t="s">
        <v>47</v>
      </c>
      <c r="K8" s="31"/>
      <c r="L8" s="31"/>
    </row>
    <row r="9" ht="157.5" customHeight="1">
      <c r="B9" s="32"/>
      <c r="C9" s="33"/>
      <c r="D9" s="33"/>
      <c r="E9" s="34"/>
      <c r="F9" s="35"/>
      <c r="G9" s="35"/>
      <c r="H9" s="35"/>
      <c r="I9" s="35"/>
      <c r="J9" s="35"/>
      <c r="K9" s="35"/>
      <c r="L9" s="35"/>
    </row>
    <row r="10">
      <c r="B10" s="32"/>
      <c r="C10" s="33"/>
      <c r="D10" s="33"/>
      <c r="E10" s="34"/>
      <c r="F10" s="36"/>
      <c r="G10" s="36"/>
      <c r="H10" s="37"/>
      <c r="I10" s="37"/>
      <c r="J10" s="37"/>
      <c r="K10" s="37"/>
      <c r="L10" s="36"/>
    </row>
    <row r="11">
      <c r="B11" s="17"/>
      <c r="C11" s="18"/>
      <c r="D11" s="18"/>
      <c r="E11" s="20"/>
      <c r="F11" s="36"/>
      <c r="G11" s="36"/>
      <c r="H11" s="37"/>
      <c r="I11" s="37"/>
      <c r="J11" s="37"/>
      <c r="K11" s="37"/>
      <c r="L11" s="36"/>
    </row>
    <row r="12">
      <c r="B12" s="17"/>
      <c r="C12" s="18"/>
      <c r="D12" s="18"/>
      <c r="E12" s="20"/>
      <c r="F12" s="36"/>
      <c r="G12" s="36"/>
      <c r="H12" s="37"/>
      <c r="I12" s="37"/>
      <c r="J12" s="37"/>
      <c r="K12" s="37"/>
      <c r="L12" s="36"/>
    </row>
    <row r="13">
      <c r="B13" s="17"/>
      <c r="C13" s="18"/>
      <c r="D13" s="18"/>
      <c r="E13" s="20"/>
      <c r="F13" s="36"/>
      <c r="G13" s="36"/>
      <c r="H13" s="37"/>
      <c r="I13" s="37"/>
      <c r="J13" s="37"/>
      <c r="K13" s="37"/>
      <c r="L13" s="36"/>
    </row>
    <row r="14">
      <c r="B14" s="17"/>
      <c r="C14" s="18"/>
      <c r="D14" s="18"/>
      <c r="E14" s="20"/>
      <c r="F14" s="36"/>
      <c r="G14" s="36"/>
      <c r="H14" s="36"/>
      <c r="I14" s="36"/>
      <c r="J14" s="36"/>
      <c r="K14" s="36"/>
      <c r="L14" s="36"/>
    </row>
    <row r="15">
      <c r="B15" s="38"/>
    </row>
  </sheetData>
  <mergeCells count="24">
    <mergeCell ref="J8:J9"/>
    <mergeCell ref="K8:K9"/>
    <mergeCell ref="B13:E13"/>
    <mergeCell ref="B14:E14"/>
    <mergeCell ref="B15:E15"/>
    <mergeCell ref="B6:E6"/>
    <mergeCell ref="B7:E7"/>
    <mergeCell ref="B9:E9"/>
    <mergeCell ref="B10:E10"/>
    <mergeCell ref="B11:E11"/>
    <mergeCell ref="B12:E12"/>
    <mergeCell ref="B8:E8"/>
    <mergeCell ref="B2:E2"/>
    <mergeCell ref="G2:L2"/>
    <mergeCell ref="B3:C3"/>
    <mergeCell ref="D3:E3"/>
    <mergeCell ref="B4:C4"/>
    <mergeCell ref="D4:E4"/>
    <mergeCell ref="B5:E5"/>
    <mergeCell ref="F8:F9"/>
    <mergeCell ref="G8:G9"/>
    <mergeCell ref="H8:H9"/>
    <mergeCell ref="I8:I9"/>
    <mergeCell ref="L8:L9"/>
  </mergeCells>
  <conditionalFormatting sqref="B5:E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2021-06-18T23:12:06Z</dcterms:created>
  <dc:creator>jorda</dc:creator>
</cp:coreProperties>
</file>