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shash\Documents\GitHub\samaraAnalysis\"/>
    </mc:Choice>
  </mc:AlternateContent>
  <xr:revisionPtr revIDLastSave="0" documentId="13_ncr:1_{E467717F-4709-4262-97FC-852A2467BD56}" xr6:coauthVersionLast="47" xr6:coauthVersionMax="47" xr10:uidLastSave="{00000000-0000-0000-0000-000000000000}"/>
  <bookViews>
    <workbookView xWindow="-120" yWindow="-120" windowWidth="29040" windowHeight="15720" xr2:uid="{43FC6C5E-84DC-4039-A0CF-54CA44F837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F3" i="1"/>
  <c r="F4" i="1"/>
  <c r="F5" i="1"/>
  <c r="F6" i="1"/>
  <c r="N4" i="1"/>
  <c r="N5" i="1"/>
  <c r="N6" i="1"/>
  <c r="N3" i="1"/>
  <c r="K4" i="1"/>
  <c r="K5" i="1"/>
  <c r="K6" i="1"/>
  <c r="K3" i="1"/>
</calcChain>
</file>

<file path=xl/sharedStrings.xml><?xml version="1.0" encoding="utf-8"?>
<sst xmlns="http://schemas.openxmlformats.org/spreadsheetml/2006/main" count="37" uniqueCount="37">
  <si>
    <t>Seed</t>
  </si>
  <si>
    <t>Evaluation Duration [s]</t>
  </si>
  <si>
    <t>Average Thrust Coefficient</t>
  </si>
  <si>
    <t>Number of Evaluations</t>
  </si>
  <si>
    <t>Loading</t>
  </si>
  <si>
    <t>Aspect</t>
  </si>
  <si>
    <t>1168.7016962908854</t>
  </si>
  <si>
    <t>342.2806703109598</t>
  </si>
  <si>
    <t>61.121899469049126</t>
  </si>
  <si>
    <t>24.83221218349697</t>
  </si>
  <si>
    <t>1522.2761139517897</t>
  </si>
  <si>
    <t>459.86532507739935</t>
  </si>
  <si>
    <t>74.06287225946649</t>
  </si>
  <si>
    <t>27.060777530154667</t>
  </si>
  <si>
    <t>56.25396802643494</t>
  </si>
  <si>
    <t>1050.1453453453453</t>
  </si>
  <si>
    <t>476.1531365313653</t>
  </si>
  <si>
    <t>61.968094064523505</t>
  </si>
  <si>
    <t>21.986914804819467</t>
  </si>
  <si>
    <t>47.762287463594326</t>
  </si>
  <si>
    <t>941.1195844493143</t>
  </si>
  <si>
    <t>637.5767861117292</t>
  </si>
  <si>
    <t>59.12029666385135</t>
  </si>
  <si>
    <t>20.89870341532939</t>
  </si>
  <si>
    <t>Mass [g]</t>
  </si>
  <si>
    <t>Area [mm^2]</t>
  </si>
  <si>
    <t>Span [mm]</t>
  </si>
  <si>
    <t>Chord [mm]</t>
  </si>
  <si>
    <t>Omega: ω [RPS]</t>
  </si>
  <si>
    <t>Omega: ω [RPM]</t>
  </si>
  <si>
    <t>Average Thrust [N]</t>
  </si>
  <si>
    <t>xNorm = x Position Normalized</t>
  </si>
  <si>
    <t>Area [m^2]</t>
  </si>
  <si>
    <t>Evaluation over last 10 time stamps</t>
  </si>
  <si>
    <t>Last τ seconds over which values were extracted</t>
  </si>
  <si>
    <t>Mass [kg]</t>
  </si>
  <si>
    <r>
      <t>Note, for Seed 6, the period of rotation was computed by taking the negative peak (around 0.5) and subtracting the positive peak. To get the period, this difference was multiplied by 2. It should be noted that this seed actually never reaches steady state so the results do not mean much.</t>
    </r>
    <r>
      <rPr>
        <b/>
        <i/>
        <sz val="11"/>
        <color theme="1"/>
        <rFont val="Aptos Narrow"/>
        <family val="2"/>
        <scheme val="minor"/>
      </rPr>
      <t xml:space="preserve"> (See Thrust Coeff)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</si>
</sst>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b/>
      <i/>
      <sz val="11"/>
      <color theme="1"/>
      <name val="Aptos Narrow"/>
      <family val="2"/>
      <scheme val="minor"/>
    </font>
    <font>
      <sz val="11"/>
      <color rgb="FF9C0006"/>
      <name val="Aptos Narrow"/>
      <family val="2"/>
      <scheme val="minor"/>
    </font>
  </fonts>
  <fills count="5">
    <fill>
      <patternFill patternType="none"/>
    </fill>
    <fill>
      <patternFill patternType="gray125"/>
    </fill>
    <fill>
      <patternFill patternType="solid">
        <fgColor rgb="FFA5A5A5"/>
      </patternFill>
    </fill>
    <fill>
      <patternFill patternType="solid">
        <fgColor rgb="FFFFFF00"/>
        <bgColor indexed="64"/>
      </patternFill>
    </fill>
    <fill>
      <patternFill patternType="solid">
        <fgColor rgb="FFFFC7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4" fillId="4" borderId="0" applyNumberFormat="0" applyBorder="0" applyAlignment="0" applyProtection="0"/>
  </cellStyleXfs>
  <cellXfs count="14">
    <xf numFmtId="0" fontId="0" fillId="0" borderId="0" xfId="0"/>
    <xf numFmtId="0" fontId="0" fillId="0" borderId="0" xfId="0" quotePrefix="1"/>
    <xf numFmtId="0" fontId="1" fillId="2" borderId="1" xfId="1" applyAlignment="1">
      <alignment horizontal="center" vertical="center" wrapText="1"/>
    </xf>
    <xf numFmtId="164" fontId="0" fillId="0" borderId="0" xfId="0" applyNumberFormat="1"/>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4" fillId="4" borderId="0" xfId="2"/>
  </cellXfs>
  <cellStyles count="3">
    <cellStyle name="Bad" xfId="2" builtinId="27"/>
    <cellStyle name="Check Cell" xfId="1" builtinId="23"/>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5</xdr:col>
      <xdr:colOff>580549</xdr:colOff>
      <xdr:row>33</xdr:row>
      <xdr:rowOff>171119</xdr:rowOff>
    </xdr:to>
    <xdr:pic>
      <xdr:nvPicPr>
        <xdr:cNvPr id="2" name="Picture 1">
          <a:extLst>
            <a:ext uri="{FF2B5EF4-FFF2-40B4-BE49-F238E27FC236}">
              <a16:creationId xmlns:a16="http://schemas.microsoft.com/office/drawing/2014/main" id="{219888B3-FB49-5CD0-2F67-53EC1AE51CEC}"/>
            </a:ext>
          </a:extLst>
        </xdr:cNvPr>
        <xdr:cNvPicPr>
          <a:picLocks noChangeAspect="1"/>
        </xdr:cNvPicPr>
      </xdr:nvPicPr>
      <xdr:blipFill>
        <a:blip xmlns:r="http://schemas.openxmlformats.org/officeDocument/2006/relationships" r:embed="rId1"/>
        <a:stretch>
          <a:fillRect/>
        </a:stretch>
      </xdr:blipFill>
      <xdr:spPr>
        <a:xfrm>
          <a:off x="609600" y="3810000"/>
          <a:ext cx="3809524" cy="2647619"/>
        </a:xfrm>
        <a:prstGeom prst="rect">
          <a:avLst/>
        </a:prstGeom>
      </xdr:spPr>
    </xdr:pic>
    <xdr:clientData/>
  </xdr:twoCellAnchor>
  <xdr:twoCellAnchor editAs="oneCell">
    <xdr:from>
      <xdr:col>8</xdr:col>
      <xdr:colOff>904875</xdr:colOff>
      <xdr:row>19</xdr:row>
      <xdr:rowOff>57150</xdr:rowOff>
    </xdr:from>
    <xdr:to>
      <xdr:col>11</xdr:col>
      <xdr:colOff>685315</xdr:colOff>
      <xdr:row>33</xdr:row>
      <xdr:rowOff>37769</xdr:rowOff>
    </xdr:to>
    <xdr:pic>
      <xdr:nvPicPr>
        <xdr:cNvPr id="3" name="Picture 2">
          <a:extLst>
            <a:ext uri="{FF2B5EF4-FFF2-40B4-BE49-F238E27FC236}">
              <a16:creationId xmlns:a16="http://schemas.microsoft.com/office/drawing/2014/main" id="{07EFCE8C-79CD-38BE-AC93-76831EBE8573}"/>
            </a:ext>
          </a:extLst>
        </xdr:cNvPr>
        <xdr:cNvPicPr>
          <a:picLocks noChangeAspect="1"/>
        </xdr:cNvPicPr>
      </xdr:nvPicPr>
      <xdr:blipFill>
        <a:blip xmlns:r="http://schemas.openxmlformats.org/officeDocument/2006/relationships" r:embed="rId2"/>
        <a:stretch>
          <a:fillRect/>
        </a:stretch>
      </xdr:blipFill>
      <xdr:spPr>
        <a:xfrm>
          <a:off x="8591550" y="3714750"/>
          <a:ext cx="3876190" cy="2647619"/>
        </a:xfrm>
        <a:prstGeom prst="rect">
          <a:avLst/>
        </a:prstGeom>
      </xdr:spPr>
    </xdr:pic>
    <xdr:clientData/>
  </xdr:twoCellAnchor>
  <xdr:twoCellAnchor editAs="oneCell">
    <xdr:from>
      <xdr:col>5</xdr:col>
      <xdr:colOff>771525</xdr:colOff>
      <xdr:row>19</xdr:row>
      <xdr:rowOff>133350</xdr:rowOff>
    </xdr:from>
    <xdr:to>
      <xdr:col>8</xdr:col>
      <xdr:colOff>1161581</xdr:colOff>
      <xdr:row>33</xdr:row>
      <xdr:rowOff>113969</xdr:rowOff>
    </xdr:to>
    <xdr:pic>
      <xdr:nvPicPr>
        <xdr:cNvPr id="7" name="Picture 6">
          <a:extLst>
            <a:ext uri="{FF2B5EF4-FFF2-40B4-BE49-F238E27FC236}">
              <a16:creationId xmlns:a16="http://schemas.microsoft.com/office/drawing/2014/main" id="{47F0DC34-0B7A-C7B1-964F-BD3F293BB066}"/>
            </a:ext>
          </a:extLst>
        </xdr:cNvPr>
        <xdr:cNvPicPr>
          <a:picLocks noChangeAspect="1"/>
        </xdr:cNvPicPr>
      </xdr:nvPicPr>
      <xdr:blipFill>
        <a:blip xmlns:r="http://schemas.openxmlformats.org/officeDocument/2006/relationships" r:embed="rId3"/>
        <a:stretch>
          <a:fillRect/>
        </a:stretch>
      </xdr:blipFill>
      <xdr:spPr>
        <a:xfrm>
          <a:off x="4686300" y="3790950"/>
          <a:ext cx="3752381" cy="2647619"/>
        </a:xfrm>
        <a:prstGeom prst="rect">
          <a:avLst/>
        </a:prstGeom>
      </xdr:spPr>
    </xdr:pic>
    <xdr:clientData/>
  </xdr:twoCellAnchor>
  <xdr:twoCellAnchor editAs="oneCell">
    <xdr:from>
      <xdr:col>11</xdr:col>
      <xdr:colOff>457200</xdr:colOff>
      <xdr:row>19</xdr:row>
      <xdr:rowOff>66675</xdr:rowOff>
    </xdr:from>
    <xdr:to>
      <xdr:col>14</xdr:col>
      <xdr:colOff>380521</xdr:colOff>
      <xdr:row>33</xdr:row>
      <xdr:rowOff>47294</xdr:rowOff>
    </xdr:to>
    <xdr:pic>
      <xdr:nvPicPr>
        <xdr:cNvPr id="8" name="Picture 7">
          <a:extLst>
            <a:ext uri="{FF2B5EF4-FFF2-40B4-BE49-F238E27FC236}">
              <a16:creationId xmlns:a16="http://schemas.microsoft.com/office/drawing/2014/main" id="{E8025045-ACD0-5B9B-D8B6-9A4C3A2D9C4D}"/>
            </a:ext>
          </a:extLst>
        </xdr:cNvPr>
        <xdr:cNvPicPr>
          <a:picLocks noChangeAspect="1"/>
        </xdr:cNvPicPr>
      </xdr:nvPicPr>
      <xdr:blipFill>
        <a:blip xmlns:r="http://schemas.openxmlformats.org/officeDocument/2006/relationships" r:embed="rId4"/>
        <a:stretch>
          <a:fillRect/>
        </a:stretch>
      </xdr:blipFill>
      <xdr:spPr>
        <a:xfrm>
          <a:off x="12563475" y="3724275"/>
          <a:ext cx="3828571" cy="2647619"/>
        </a:xfrm>
        <a:prstGeom prst="rect">
          <a:avLst/>
        </a:prstGeom>
      </xdr:spPr>
    </xdr:pic>
    <xdr:clientData/>
  </xdr:twoCellAnchor>
  <xdr:twoCellAnchor editAs="oneCell">
    <xdr:from>
      <xdr:col>6</xdr:col>
      <xdr:colOff>38100</xdr:colOff>
      <xdr:row>34</xdr:row>
      <xdr:rowOff>0</xdr:rowOff>
    </xdr:from>
    <xdr:to>
      <xdr:col>9</xdr:col>
      <xdr:colOff>18581</xdr:colOff>
      <xdr:row>47</xdr:row>
      <xdr:rowOff>171119</xdr:rowOff>
    </xdr:to>
    <xdr:pic>
      <xdr:nvPicPr>
        <xdr:cNvPr id="5" name="Picture 4">
          <a:extLst>
            <a:ext uri="{FF2B5EF4-FFF2-40B4-BE49-F238E27FC236}">
              <a16:creationId xmlns:a16="http://schemas.microsoft.com/office/drawing/2014/main" id="{40CAB57B-F727-15ED-E399-93B284DE84D2}"/>
            </a:ext>
          </a:extLst>
        </xdr:cNvPr>
        <xdr:cNvPicPr>
          <a:picLocks noChangeAspect="1"/>
        </xdr:cNvPicPr>
      </xdr:nvPicPr>
      <xdr:blipFill>
        <a:blip xmlns:r="http://schemas.openxmlformats.org/officeDocument/2006/relationships" r:embed="rId5"/>
        <a:stretch>
          <a:fillRect/>
        </a:stretch>
      </xdr:blipFill>
      <xdr:spPr>
        <a:xfrm>
          <a:off x="4724400" y="6924675"/>
          <a:ext cx="3752381" cy="264761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ACF6A9-68F5-4C09-96DB-64258EC9551E}" name="Table1" displayName="Table1" ref="B2:P6" totalsRowShown="0">
  <autoFilter ref="B2:P6" xr:uid="{3AACF6A9-68F5-4C09-96DB-64258EC9551E}"/>
  <tableColumns count="15">
    <tableColumn id="1" xr3:uid="{076489D6-3D2D-459B-A922-B452DE6C8382}" name="Seed"/>
    <tableColumn id="2" xr3:uid="{23048464-97CD-46F1-B337-0BE6C36EA5D9}" name="Mass [g]"/>
    <tableColumn id="15" xr3:uid="{ADC25D2B-C2E1-47A2-8537-281A6AB44FEF}" name="Mass [kg]" dataDxfId="1">
      <calculatedColumnFormula>C3*0.001</calculatedColumnFormula>
    </tableColumn>
    <tableColumn id="3" xr3:uid="{9CF5C7A6-0FA1-49E0-A429-F8816CA66315}" name="Area [mm^2]"/>
    <tableColumn id="14" xr3:uid="{4D64692F-8BFF-41F6-8F36-E6EF56841CEC}" name="Area [m^2]" dataDxfId="0">
      <calculatedColumnFormula>Table1[[#This Row],[Area '[mm^2']]]*0.000001</calculatedColumnFormula>
    </tableColumn>
    <tableColumn id="4" xr3:uid="{842B4472-EE29-4A00-B9C2-A134BA371483}" name="Loading"/>
    <tableColumn id="5" xr3:uid="{29E2F226-FF05-4B10-94D7-6E86BC3F231C}" name="Span [mm]"/>
    <tableColumn id="6" xr3:uid="{73B3022C-5EA2-49FF-8587-D22321CE1CCB}" name="Chord [mm]"/>
    <tableColumn id="7" xr3:uid="{4164DAA3-7F92-4CC1-9870-AD33C88CD474}" name="Aspect"/>
    <tableColumn id="8" xr3:uid="{45C85D76-8400-4BF9-AB6B-ECF0B3405A2D}" name="Number of Evaluations">
      <calculatedColumnFormula>10</calculatedColumnFormula>
    </tableColumn>
    <tableColumn id="9" xr3:uid="{E0674460-ADDD-4798-9B20-636135D714F0}" name="Evaluation Duration [s]"/>
    <tableColumn id="10" xr3:uid="{240F192D-90F2-4846-8210-CFF3FC6B5D63}" name="Omega: ω [RPS]"/>
    <tableColumn id="11" xr3:uid="{8EF2048A-5850-48BE-B0BE-A54F8D48DC19}" name="Omega: ω [RPM]">
      <calculatedColumnFormula>M3*60</calculatedColumnFormula>
    </tableColumn>
    <tableColumn id="12" xr3:uid="{8D200E75-A8BD-414C-889B-980C18942F58}" name="Average Thrust [N]"/>
    <tableColumn id="13" xr3:uid="{5D0D6066-DEB9-4E45-A634-A51FBD817639}" name="Average Thrust Coefficient"/>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D9009-B34A-49C6-9CD4-28FFAF0FFF18}">
  <dimension ref="B1:P13"/>
  <sheetViews>
    <sheetView tabSelected="1" topLeftCell="B1" workbookViewId="0">
      <selection activeCell="M9" sqref="M9"/>
    </sheetView>
  </sheetViews>
  <sheetFormatPr defaultRowHeight="15" x14ac:dyDescent="0.25"/>
  <cols>
    <col min="2" max="2" width="7.42578125" bestFit="1" customWidth="1"/>
    <col min="3" max="3" width="10.5703125" bestFit="1" customWidth="1"/>
    <col min="4" max="4" width="11.5703125" bestFit="1" customWidth="1"/>
    <col min="5" max="5" width="18.85546875" bestFit="1" customWidth="1"/>
    <col min="6" max="6" width="12.7109375" bestFit="1" customWidth="1"/>
    <col min="7" max="10" width="18.85546875" bestFit="1" customWidth="1"/>
    <col min="11" max="12" width="23.7109375" bestFit="1" customWidth="1"/>
    <col min="13" max="13" width="17.140625" bestFit="1" customWidth="1"/>
    <col min="14" max="14" width="17.7109375" bestFit="1" customWidth="1"/>
    <col min="15" max="15" width="19.28515625" bestFit="1" customWidth="1"/>
    <col min="16" max="16" width="26.28515625" bestFit="1" customWidth="1"/>
  </cols>
  <sheetData>
    <row r="1" spans="2:16" ht="46.5" thickTop="1" thickBot="1" x14ac:dyDescent="0.3">
      <c r="K1" s="2" t="s">
        <v>33</v>
      </c>
      <c r="L1" s="2" t="s">
        <v>34</v>
      </c>
    </row>
    <row r="2" spans="2:16" ht="15.75" thickTop="1" x14ac:dyDescent="0.25">
      <c r="B2" t="s">
        <v>0</v>
      </c>
      <c r="C2" t="s">
        <v>24</v>
      </c>
      <c r="D2" t="s">
        <v>35</v>
      </c>
      <c r="E2" t="s">
        <v>25</v>
      </c>
      <c r="F2" t="s">
        <v>32</v>
      </c>
      <c r="G2" t="s">
        <v>4</v>
      </c>
      <c r="H2" t="s">
        <v>26</v>
      </c>
      <c r="I2" t="s">
        <v>27</v>
      </c>
      <c r="J2" t="s">
        <v>5</v>
      </c>
      <c r="K2" t="s">
        <v>3</v>
      </c>
      <c r="L2" t="s">
        <v>1</v>
      </c>
      <c r="M2" t="s">
        <v>28</v>
      </c>
      <c r="N2" t="s">
        <v>29</v>
      </c>
      <c r="O2" t="s">
        <v>30</v>
      </c>
      <c r="P2" t="s">
        <v>2</v>
      </c>
    </row>
    <row r="3" spans="2:16" x14ac:dyDescent="0.25">
      <c r="B3">
        <v>3</v>
      </c>
      <c r="C3">
        <v>0.4</v>
      </c>
      <c r="D3">
        <f t="shared" ref="D3:D6" si="0">C3*0.001</f>
        <v>4.0000000000000002E-4</v>
      </c>
      <c r="E3" s="1" t="s">
        <v>6</v>
      </c>
      <c r="F3" s="1">
        <f>Table1[[#This Row],[Area '[mm^2']]]*0.000001</f>
        <v>1.1687016962908798E-3</v>
      </c>
      <c r="G3" s="1" t="s">
        <v>7</v>
      </c>
      <c r="H3" s="1" t="s">
        <v>8</v>
      </c>
      <c r="I3" s="1" t="s">
        <v>9</v>
      </c>
      <c r="J3">
        <v>47.0639380678127</v>
      </c>
      <c r="K3">
        <f>10</f>
        <v>10</v>
      </c>
      <c r="L3">
        <v>1.0025591810620601E-2</v>
      </c>
      <c r="M3">
        <v>79.176173635061602</v>
      </c>
      <c r="N3">
        <f>M3*60</f>
        <v>4750.5704181036963</v>
      </c>
      <c r="O3">
        <v>2.9501607254050701E-3</v>
      </c>
      <c r="P3">
        <v>8.74825940511266E-3</v>
      </c>
    </row>
    <row r="4" spans="2:16" x14ac:dyDescent="0.25">
      <c r="B4">
        <v>6</v>
      </c>
      <c r="C4">
        <v>0.7</v>
      </c>
      <c r="D4">
        <f t="shared" si="0"/>
        <v>6.9999999999999999E-4</v>
      </c>
      <c r="E4" s="1" t="s">
        <v>10</v>
      </c>
      <c r="F4" s="1">
        <f>Table1[[#This Row],[Area '[mm^2']]]*0.000001</f>
        <v>1.5222761139517798E-3</v>
      </c>
      <c r="G4" s="1" t="s">
        <v>11</v>
      </c>
      <c r="H4" s="1" t="s">
        <v>12</v>
      </c>
      <c r="I4" s="1" t="s">
        <v>13</v>
      </c>
      <c r="J4" s="1" t="s">
        <v>14</v>
      </c>
      <c r="K4">
        <f>10</f>
        <v>10</v>
      </c>
      <c r="L4">
        <v>1.0155502398325401E-2</v>
      </c>
      <c r="M4" s="13">
        <v>8.8081300000000002</v>
      </c>
      <c r="N4">
        <f t="shared" ref="N4:N6" si="1">M4*60</f>
        <v>528.48779999999999</v>
      </c>
      <c r="O4">
        <v>5.5860116901800504E-3</v>
      </c>
      <c r="P4" s="13">
        <v>0.62179323140060305</v>
      </c>
    </row>
    <row r="5" spans="2:16" x14ac:dyDescent="0.25">
      <c r="B5">
        <v>7</v>
      </c>
      <c r="C5">
        <v>0.5</v>
      </c>
      <c r="D5">
        <f t="shared" si="0"/>
        <v>5.0000000000000001E-4</v>
      </c>
      <c r="E5" s="1" t="s">
        <v>15</v>
      </c>
      <c r="F5" s="1">
        <f>Table1[[#This Row],[Area '[mm^2']]]*0.000001</f>
        <v>1.0501453453453399E-3</v>
      </c>
      <c r="G5" s="1" t="s">
        <v>16</v>
      </c>
      <c r="H5" s="1" t="s">
        <v>17</v>
      </c>
      <c r="I5" s="1" t="s">
        <v>18</v>
      </c>
      <c r="J5" s="1" t="s">
        <v>19</v>
      </c>
      <c r="K5">
        <f>10</f>
        <v>10</v>
      </c>
      <c r="L5">
        <v>0.01</v>
      </c>
      <c r="M5">
        <v>111.328283649867</v>
      </c>
      <c r="N5">
        <f t="shared" si="1"/>
        <v>6679.6970189920203</v>
      </c>
      <c r="O5">
        <v>3.8937229967331102E-3</v>
      </c>
      <c r="P5">
        <v>5.5359926907532801E-3</v>
      </c>
    </row>
    <row r="6" spans="2:16" x14ac:dyDescent="0.25">
      <c r="B6">
        <v>47</v>
      </c>
      <c r="C6">
        <v>0.6</v>
      </c>
      <c r="D6" s="3">
        <f t="shared" si="0"/>
        <v>5.9999999999999995E-4</v>
      </c>
      <c r="E6" s="1" t="s">
        <v>20</v>
      </c>
      <c r="F6" s="1">
        <f>Table1[[#This Row],[Area '[mm^2']]]*0.000001</f>
        <v>9.4111958444931395E-4</v>
      </c>
      <c r="G6" s="1" t="s">
        <v>21</v>
      </c>
      <c r="H6" s="1" t="s">
        <v>22</v>
      </c>
      <c r="I6" s="1" t="s">
        <v>23</v>
      </c>
      <c r="J6">
        <v>45.032438890873699</v>
      </c>
      <c r="K6">
        <f>10</f>
        <v>10</v>
      </c>
      <c r="L6">
        <v>1.1190738699007699E-2</v>
      </c>
      <c r="M6">
        <v>55.503570019733303</v>
      </c>
      <c r="N6">
        <f t="shared" si="1"/>
        <v>3330.2142011839983</v>
      </c>
      <c r="O6">
        <v>4.6841549052324596E-3</v>
      </c>
      <c r="P6">
        <v>3.2341267204638903E-2</v>
      </c>
    </row>
    <row r="9" spans="2:16" ht="15.75" thickBot="1" x14ac:dyDescent="0.3"/>
    <row r="10" spans="2:16" ht="15" customHeight="1" x14ac:dyDescent="0.25">
      <c r="B10" s="7" t="s">
        <v>36</v>
      </c>
      <c r="C10" s="8"/>
      <c r="D10" s="8"/>
      <c r="E10" s="8"/>
      <c r="F10" s="8"/>
      <c r="G10" s="8"/>
      <c r="H10" s="8"/>
      <c r="I10" s="8"/>
      <c r="J10" s="8"/>
      <c r="K10" s="9"/>
    </row>
    <row r="11" spans="2:16" ht="15.75" thickBot="1" x14ac:dyDescent="0.3">
      <c r="B11" s="10"/>
      <c r="C11" s="11"/>
      <c r="D11" s="11"/>
      <c r="E11" s="11"/>
      <c r="F11" s="11"/>
      <c r="G11" s="11"/>
      <c r="H11" s="11"/>
      <c r="I11" s="11"/>
      <c r="J11" s="11"/>
      <c r="K11" s="12"/>
    </row>
    <row r="12" spans="2:16" ht="15.75" thickBot="1" x14ac:dyDescent="0.3"/>
    <row r="13" spans="2:16" ht="15.75" thickBot="1" x14ac:dyDescent="0.3">
      <c r="B13" s="4" t="s">
        <v>31</v>
      </c>
      <c r="C13" s="5"/>
      <c r="D13" s="6"/>
    </row>
  </sheetData>
  <mergeCells count="2">
    <mergeCell ref="B13:D13"/>
    <mergeCell ref="B10:K1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Shashwat Sparsh</dc:creator>
  <cp:lastModifiedBy>Shashwat Sparsh</cp:lastModifiedBy>
  <dcterms:created xsi:type="dcterms:W3CDTF">2024-06-15T01:45:25Z</dcterms:created>
  <dcterms:modified xsi:type="dcterms:W3CDTF">2024-06-21T03:23:17Z</dcterms:modified>
</cp:coreProperties>
</file>