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357" documentId="8_{31750E0B-A732-4503-8EA8-2753BAB2D178}" xr6:coauthVersionLast="47" xr6:coauthVersionMax="47" xr10:uidLastSave="{FCAC03C0-C783-4A55-B552-A13AAB437AAE}"/>
  <bookViews>
    <workbookView xWindow="-120" yWindow="-120" windowWidth="29040" windowHeight="15720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assumptions'!$C$36</definedName>
    <definedName name="kJ_per_kWh">'Constants and assumptions'!$C$37</definedName>
    <definedName name="kJ_per_mmBtu">'Constants and assumptions'!$C$38</definedName>
    <definedName name="kWh_per_mmBtu">'Constants and assumptions'!$C$39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assumptions'!$C$35</definedName>
    <definedName name="T_sep">'Constants and assumptions'!$C$34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I3" i="7"/>
  <c r="I5" i="7"/>
  <c r="C14" i="2"/>
  <c r="C5" i="2"/>
  <c r="C24" i="2"/>
  <c r="C33" i="2"/>
  <c r="C37" i="2"/>
  <c r="C38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9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<sst xmlns="http://schemas.openxmlformats.org/spreadsheetml/2006/main" count="279" uniqueCount="210">
  <si>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</si>
  <si>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</si>
  <si>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</si>
  <si>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</si>
  <si>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</si>
  <si>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</si>
  <si>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</si>
  <si>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</si>
  <si>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</si>
  <si>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</si>
  <si>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</si>
  <si>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</si>
  <si>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</si>
  <si>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</si>
  <si>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</si>
  <si>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</si>
  <si>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</si>
  <si>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</si>
  <si>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</si>
  <si>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</si>
  <si>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</si>
  <si>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</si>
  <si>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</si>
  <si>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</si>
  <si>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</si>
  <si>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</si>
  <si>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</si>
  <si>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</si>
  <si>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</si>
  <si>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</si>
  <si>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</si>
  <si>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</si>
  <si>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</si>
  <si>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</si>
  <si>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</si>
  <si>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</si>
  <si>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</si>
  <si>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</si>
  <si>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</si>
  <si>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</si>
  <si>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</si>
  <si>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</si>
  <si>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</si>
  <si>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</si>
  <si>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</si>
  <si>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</si>
  <si>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</si>
  <si>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</si>
  <si>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</si>
  <si>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</si>
  <si>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</si>
  <si>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</si>
  <si>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</si>
  <si>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</si>
  <si>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</si>
  <si>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</si>
  <si>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</si>
  <si>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</si>
  <si>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</si>
  <si>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</si>
  <si>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</si>
  <si>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</si>
  <si>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</si>
  <si>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</si>
  <si>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</si>
  <si>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</si>
  <si>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</si>
  <si>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</si>
  <si>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</si>
  <si>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</si>
  <si>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</si>
  <si>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</si>
  <si>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</si>
  <si>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</si>
  <si>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</si>
  <si>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</si>
  <si>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</si>
  <si>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</si>
  <si>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</si>
  <si>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</si>
  <si>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</si>
  <si>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</si>
  <si>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</si>
  <si>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</si>
  <si>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</si>
  <si>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</si>
  <si>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</si>
  <si>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</si>
  <si>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</si>
  <si>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</si>
  <si>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</si>
  <si>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</si>
  <si>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</si>
  <si>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</si>
  <si>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</si>
  <si>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</si>
  <si>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</si>
  <si>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</si>
  <si>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</si>
  <si>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</si>
  <si>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</si>
  <si>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</si>
  <si>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</si>
  <si>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</si>
  <si>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</si>
  <si>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</si>
  <si>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</si>
  <si>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</si>
  <si>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</si>
  <si>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</si>
  <si>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</si>
  <si>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</si>
  <si>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</si>
  <si>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</si>
  <si>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</si>
  <si>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</si>
  <si>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</si>
  <si>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</si>
  <si>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</si>
  <si>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</si>
  <si>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</si>
  <si>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</si>
  <si>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</si>
  <si>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</si>
  <si>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</si>
  <si>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</si>
  <si>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</si>
  <si>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</si>
  <si>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</si>
  <si>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</si>
  <si>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</si>
  <si>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</si>
  <si>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</si>
  <si>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</si>
  <si>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</si>
  <si>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</si>
  <si>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</si>
  <si>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</si>
  <si>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</si>
  <si>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</si>
  <si>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</si>
  <si>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</si>
  <si>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</si>
  <si>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</si>
  <si>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</si>
  <si>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</si>
  <si>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</si>
  <si>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</si>
  <si>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</si>
  <si>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</si>
  <si>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</si>
  <si>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</si>
  <si>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</si>
  <si>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</si>
  <si>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</si>
  <si>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</si>
  <si>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</si>
  <si>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</si>
  <si>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</si>
  <si>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</si>
  <si>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</si>
  <si>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</si>
  <si>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</si>
  <si>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</si>
  <si>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</si>
  <si>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</si>
  <si>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</si>
  <si>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</si>
  <si>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</si>
  <si>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</si>
  <si>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</si>
  <si>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</si>
  <si>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</si>
  <si>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</si>
  <si>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</si>
  <si>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</si>
  <si>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</si>
  <si>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</si>
  <si>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</si>
  <si>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</si>
  <si>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</si>
  <si>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</si>
  <si>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</si>
  <si>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</si>
  <si>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</si>
  <si>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</si>
  <si>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</si>
  <si>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</si>
  <si>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</si>
  <si>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</si>
  <si>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</si>
  <si>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</si>
  <si>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</si>
  <si>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</si>
  <si>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</si>
  <si>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</si>
  <si>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</si>
  <si>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</si>
  <si>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</si>
  <si>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</si>
  <si>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</si>
  <si>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</si>
  <si>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</si>
  <si>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</si>
  <si>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</si>
  <si>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</si>
  <si>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</si>
  <si>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t>LL_capex_USD_1000m3_hr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</si>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</sst>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9" totalsRowShown="0" headerRowDxfId="54" dataDxfId="53">
  <autoFilter ref="A1:E39" xr:uid="{4573E0AF-4F91-4E0C-A0FD-4101785DA193}"/>
  <sortState xmlns:xlrd2="http://schemas.microsoft.com/office/spreadsheetml/2017/richdata2" ref="A2:E39">
    <sortCondition ref="A1:A39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I5" totalsRowShown="0" headerRowDxfId="29" dataDxfId="28">
  <autoFilter ref="A1:I5" xr:uid="{FDE89AE4-9617-4085-AD63-8D726E2ECE27}"/>
  <tableColumns count="9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hyperlink" Target="https://www.sciencedirect.com/science/article/pii/S0959652622011829?via=ihub" TargetMode="Externa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s://www.sciencedirect.com/science/article/pii/S0959652622011829?via=ihub" TargetMode="External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1"/>
  <sheetViews>
    <sheetView zoomScaleNormal="100" workbookViewId="0">
      <selection activeCell="C15" sqref="C15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204</v>
      </c>
      <c r="B6" s="6" t="s">
        <v>206</v>
      </c>
      <c r="C6" s="25">
        <v>1989043</v>
      </c>
      <c r="D6" s="5" t="s">
        <v>208</v>
      </c>
      <c r="E6" s="24" t="s">
        <v>142</v>
      </c>
      <c r="F6" s="5"/>
    </row>
    <row r="7" spans="1:6" ht="28.5" x14ac:dyDescent="0.2">
      <c r="A7" s="5" t="s">
        <v>205</v>
      </c>
      <c r="B7" s="6" t="s">
        <v>207</v>
      </c>
      <c r="C7" s="25">
        <v>3349999.9967999998</v>
      </c>
      <c r="D7" s="5" t="s">
        <v>209</v>
      </c>
      <c r="E7" s="24" t="s">
        <v>142</v>
      </c>
      <c r="F7" s="5"/>
    </row>
    <row r="8" spans="1:6" ht="28.5" x14ac:dyDescent="0.2">
      <c r="A8" s="5" t="s">
        <v>133</v>
      </c>
      <c r="B8" s="6" t="s">
        <v>134</v>
      </c>
      <c r="C8" s="25">
        <v>5000</v>
      </c>
      <c r="D8" s="5" t="s">
        <v>135</v>
      </c>
      <c r="E8" s="24" t="s">
        <v>142</v>
      </c>
      <c r="F8" s="5"/>
    </row>
    <row r="9" spans="1:6" ht="28.5" x14ac:dyDescent="0.2">
      <c r="A9" s="5" t="s">
        <v>89</v>
      </c>
      <c r="B9" s="5" t="s">
        <v>33</v>
      </c>
      <c r="C9" s="9">
        <v>0</v>
      </c>
      <c r="D9" s="5" t="s">
        <v>17</v>
      </c>
      <c r="E9" s="5" t="s">
        <v>171</v>
      </c>
      <c r="F9" s="5"/>
    </row>
    <row r="10" spans="1:6" ht="28.5" x14ac:dyDescent="0.2">
      <c r="A10" s="5" t="s">
        <v>178</v>
      </c>
      <c r="B10" s="5" t="s">
        <v>179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86</v>
      </c>
      <c r="B11" s="6" t="s">
        <v>81</v>
      </c>
      <c r="C11" s="11">
        <v>0.9</v>
      </c>
      <c r="D11" s="6"/>
      <c r="E11" s="24" t="s">
        <v>82</v>
      </c>
      <c r="F11" s="5"/>
    </row>
    <row r="12" spans="1:6" ht="28.5" x14ac:dyDescent="0.2">
      <c r="A12" s="6" t="s">
        <v>99</v>
      </c>
      <c r="B12" s="6" t="s">
        <v>202</v>
      </c>
      <c r="C12" s="84">
        <v>0.3</v>
      </c>
      <c r="D12" s="6"/>
      <c r="E12" s="24"/>
      <c r="F12" s="5"/>
    </row>
    <row r="13" spans="1:6" ht="28.5" x14ac:dyDescent="0.2">
      <c r="A13" s="6" t="s">
        <v>99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164</v>
      </c>
      <c r="B14" s="6" t="s">
        <v>167</v>
      </c>
      <c r="C14" s="10">
        <f>0.8/10</f>
        <v>0.08</v>
      </c>
      <c r="D14" s="6" t="s">
        <v>165</v>
      </c>
      <c r="E14" s="24" t="s">
        <v>166</v>
      </c>
    </row>
    <row r="15" spans="1:6" ht="42.75" x14ac:dyDescent="0.2">
      <c r="A15" s="6" t="s">
        <v>161</v>
      </c>
      <c r="B15" s="6" t="s">
        <v>162</v>
      </c>
      <c r="C15" s="10">
        <v>0.22</v>
      </c>
      <c r="D15" s="6" t="s">
        <v>22</v>
      </c>
      <c r="E15" s="24" t="s">
        <v>168</v>
      </c>
    </row>
    <row r="16" spans="1:6" ht="42.75" x14ac:dyDescent="0.2">
      <c r="A16" s="6" t="s">
        <v>84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90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ht="27" customHeight="1" x14ac:dyDescent="0.2">
      <c r="A18" s="5" t="s">
        <v>159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88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97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95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104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96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109</v>
      </c>
      <c r="B24" s="5" t="s">
        <v>110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114</v>
      </c>
      <c r="B25" s="5" t="s">
        <v>115</v>
      </c>
      <c r="C25" s="29">
        <v>0</v>
      </c>
      <c r="D25" s="5"/>
      <c r="E25" s="5"/>
      <c r="F25" s="5"/>
    </row>
    <row r="26" spans="1:6" ht="28.5" x14ac:dyDescent="0.2">
      <c r="A26" s="5" t="s">
        <v>111</v>
      </c>
      <c r="B26" s="5" t="s">
        <v>112</v>
      </c>
      <c r="C26" s="36">
        <v>10</v>
      </c>
      <c r="D26" s="5" t="s">
        <v>113</v>
      </c>
      <c r="E26" s="5"/>
      <c r="F26" s="5"/>
    </row>
    <row r="27" spans="1:6" ht="28.5" x14ac:dyDescent="0.2">
      <c r="A27" s="69" t="s">
        <v>106</v>
      </c>
      <c r="B27" s="69" t="s">
        <v>107</v>
      </c>
      <c r="C27" s="75">
        <v>2500</v>
      </c>
      <c r="D27" s="69" t="s">
        <v>108</v>
      </c>
      <c r="E27" s="69"/>
      <c r="F27" s="5"/>
    </row>
    <row r="28" spans="1:6" ht="28.5" x14ac:dyDescent="0.2">
      <c r="A28" s="5" t="s">
        <v>138</v>
      </c>
      <c r="B28" s="6" t="s">
        <v>139</v>
      </c>
      <c r="C28" s="35">
        <v>1</v>
      </c>
      <c r="D28" s="5" t="s">
        <v>113</v>
      </c>
      <c r="E28" s="5"/>
      <c r="F28" s="5"/>
    </row>
    <row r="29" spans="1:6" ht="42.75" x14ac:dyDescent="0.2">
      <c r="A29" s="6" t="s">
        <v>105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" t="s">
        <v>103</v>
      </c>
      <c r="B30" s="6" t="s">
        <v>74</v>
      </c>
      <c r="C30" s="29">
        <v>2500</v>
      </c>
      <c r="D30" s="6" t="s">
        <v>129</v>
      </c>
      <c r="E30" s="24"/>
      <c r="F30" s="5"/>
    </row>
    <row r="31" spans="1:6" ht="28.5" x14ac:dyDescent="0.2">
      <c r="A31" s="6" t="s">
        <v>98</v>
      </c>
      <c r="B31" s="6" t="s">
        <v>37</v>
      </c>
      <c r="C31" s="6">
        <v>10</v>
      </c>
      <c r="D31" s="6" t="s">
        <v>21</v>
      </c>
      <c r="E31" s="24" t="s">
        <v>20</v>
      </c>
      <c r="F31" s="5"/>
    </row>
    <row r="32" spans="1:6" ht="28.5" x14ac:dyDescent="0.2">
      <c r="A32" s="6" t="s">
        <v>85</v>
      </c>
      <c r="B32" s="6" t="s">
        <v>35</v>
      </c>
      <c r="C32" s="6">
        <v>0.247</v>
      </c>
      <c r="D32" s="6" t="s">
        <v>18</v>
      </c>
      <c r="E32" s="24" t="s">
        <v>20</v>
      </c>
      <c r="F32" s="5"/>
    </row>
    <row r="33" spans="1:6" ht="28.5" x14ac:dyDescent="0.2">
      <c r="A33" s="6" t="s">
        <v>83</v>
      </c>
      <c r="B33" s="6" t="s">
        <v>36</v>
      </c>
      <c r="C33" s="6">
        <f>0.041*1000</f>
        <v>41</v>
      </c>
      <c r="D33" s="6" t="s">
        <v>137</v>
      </c>
      <c r="E33" s="24" t="s">
        <v>20</v>
      </c>
      <c r="F33" s="5"/>
    </row>
    <row r="34" spans="1:6" ht="28.5" x14ac:dyDescent="0.2">
      <c r="A34" s="6" t="s">
        <v>100</v>
      </c>
      <c r="B34" s="6" t="s">
        <v>38</v>
      </c>
      <c r="C34" s="10">
        <v>313.14999999999998</v>
      </c>
      <c r="D34" s="6" t="s">
        <v>14</v>
      </c>
      <c r="E34" s="24" t="s">
        <v>23</v>
      </c>
      <c r="F34" s="5"/>
    </row>
    <row r="35" spans="1:6" x14ac:dyDescent="0.2">
      <c r="A35" s="5" t="s">
        <v>101</v>
      </c>
      <c r="B35" s="5" t="s">
        <v>136</v>
      </c>
      <c r="C35" s="10">
        <v>313.14999999999998</v>
      </c>
      <c r="D35" s="5" t="s">
        <v>14</v>
      </c>
      <c r="E35" s="5"/>
      <c r="F35" s="5"/>
    </row>
    <row r="36" spans="1:6" ht="15" x14ac:dyDescent="0.2">
      <c r="A36" s="16" t="s">
        <v>91</v>
      </c>
      <c r="B36" s="6" t="s">
        <v>39</v>
      </c>
      <c r="C36" s="16">
        <v>273.14999999999998</v>
      </c>
      <c r="D36" s="16" t="s">
        <v>14</v>
      </c>
      <c r="E36" s="5"/>
      <c r="F36" s="5"/>
    </row>
    <row r="37" spans="1:6" ht="28.5" x14ac:dyDescent="0.2">
      <c r="A37" s="5" t="s">
        <v>92</v>
      </c>
      <c r="B37" s="6" t="s">
        <v>40</v>
      </c>
      <c r="C37" s="8">
        <f>3600</f>
        <v>3600</v>
      </c>
      <c r="D37" s="5" t="s">
        <v>27</v>
      </c>
      <c r="E37" s="5"/>
      <c r="F37" s="5"/>
    </row>
    <row r="38" spans="1:6" ht="28.5" x14ac:dyDescent="0.2">
      <c r="A38" s="5" t="s">
        <v>93</v>
      </c>
      <c r="B38" s="6" t="s">
        <v>42</v>
      </c>
      <c r="C38" s="8">
        <f>1055870</f>
        <v>1055870</v>
      </c>
      <c r="D38" s="5" t="s">
        <v>28</v>
      </c>
      <c r="E38" s="5"/>
      <c r="F38" s="5"/>
    </row>
    <row r="39" spans="1:6" ht="28.5" x14ac:dyDescent="0.2">
      <c r="A39" s="5" t="s">
        <v>94</v>
      </c>
      <c r="B39" s="6" t="s">
        <v>41</v>
      </c>
      <c r="C39" s="8">
        <f>kJ_per_mmBtu/kJ_per_kWh</f>
        <v>293.29722222222222</v>
      </c>
      <c r="D39" s="5" t="s">
        <v>31</v>
      </c>
      <c r="E39" s="5"/>
      <c r="F39" s="5"/>
    </row>
    <row r="40" spans="1:6" x14ac:dyDescent="0.2">
      <c r="A40" s="4"/>
      <c r="F40" s="5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5"/>
      <c r="B49" s="8"/>
      <c r="C49" s="5"/>
      <c r="D49" s="5"/>
    </row>
    <row r="50" spans="1:4" x14ac:dyDescent="0.2">
      <c r="A50" s="5"/>
      <c r="B50" s="9"/>
      <c r="C50" s="5"/>
      <c r="D50" s="5"/>
    </row>
    <row r="51" spans="1:4" x14ac:dyDescent="0.2">
      <c r="B51" s="6"/>
      <c r="C51" s="6"/>
    </row>
  </sheetData>
  <hyperlinks>
    <hyperlink ref="E14" r:id="rId1" xr:uid="{B2106B39-835F-40BC-BDFE-DE3B87B90F64}"/>
    <hyperlink ref="E8" r:id="rId2" location="fig2" display="Badgett, Cortright (J Cleaner Prod 2022)" xr:uid="{13C42B5A-CBC8-4B1A-A9AB-3BCDE19ECC9C}"/>
    <hyperlink ref="E11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4" r:id="rId6" xr:uid="{1D582B49-C9A3-4464-96C4-7694D2F23D8F}"/>
    <hyperlink ref="E15" r:id="rId7" display="Chemours 2024; Nafion N117" xr:uid="{C255EE5C-FBDD-4176-A67A-8F3FD3120E2E}"/>
    <hyperlink ref="E16" r:id="rId8" xr:uid="{C621EBC1-D2D7-4FBE-8E4B-BC10DF4928D4}"/>
    <hyperlink ref="E32" r:id="rId9" xr:uid="{214EAADB-058E-4DBA-880F-727E021F35A8}"/>
    <hyperlink ref="E13" r:id="rId10" xr:uid="{2C690385-64CC-452A-875C-728C51C7F159}"/>
    <hyperlink ref="E6" r:id="rId11" location="fig2" display="Badgett, Cortright (J Cleaner Prod 2022)" xr:uid="{B305148C-D46E-4A68-A9BE-7CDAF5B30D3F}"/>
    <hyperlink ref="E7" r:id="rId12" location="fig2" display="Badgett, Cortright (J Cleaner Prod 2022)" xr:uid="{063033EA-CFBF-459E-876F-914E3FE1C3B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tabSelected="1" zoomScale="129" zoomScaleNormal="85" workbookViewId="0">
      <pane xSplit="1" topLeftCell="F1" activePane="topRight" state="frozen"/>
      <selection pane="topRight" activeCell="J4" sqref="J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28.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5">
        <v>332.4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5">
        <v>331.6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I5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6.42578125" customWidth="1"/>
    <col min="8" max="8" width="17.5703125" bestFit="1" customWidth="1"/>
    <col min="9" max="9" width="19.5703125" bestFit="1" customWidth="1"/>
  </cols>
  <sheetData>
    <row r="1" spans="1:9" ht="63" x14ac:dyDescent="0.25">
      <c r="A1" s="82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7" t="s">
        <v>188</v>
      </c>
      <c r="G1" s="67" t="s">
        <v>203</v>
      </c>
      <c r="H1" s="6" t="s">
        <v>24</v>
      </c>
      <c r="I1" s="12" t="s">
        <v>61</v>
      </c>
    </row>
    <row r="2" spans="1:9" ht="28.5" x14ac:dyDescent="0.25">
      <c r="A2" s="78" t="s">
        <v>170</v>
      </c>
      <c r="B2" s="9">
        <v>41.05</v>
      </c>
      <c r="C2" s="76">
        <v>0.06</v>
      </c>
      <c r="D2" s="8">
        <v>786</v>
      </c>
      <c r="E2" s="10">
        <v>0.89</v>
      </c>
      <c r="F2" s="68">
        <v>0.89</v>
      </c>
      <c r="G2" s="68">
        <v>7.0000000000000007E-2</v>
      </c>
      <c r="H2" s="71" t="s">
        <v>163</v>
      </c>
      <c r="I2" s="24" t="s">
        <v>172</v>
      </c>
    </row>
    <row r="3" spans="1:9" ht="28.5" x14ac:dyDescent="0.25">
      <c r="A3" s="79" t="s">
        <v>193</v>
      </c>
      <c r="B3" s="77">
        <v>102.09</v>
      </c>
      <c r="C3" s="77">
        <v>10</v>
      </c>
      <c r="D3" s="74">
        <v>1200</v>
      </c>
      <c r="E3" s="74">
        <v>2.5</v>
      </c>
      <c r="F3" s="5"/>
      <c r="G3" s="68">
        <v>0.15</v>
      </c>
      <c r="H3" s="74" t="s">
        <v>195</v>
      </c>
      <c r="I3" s="74" t="s">
        <v>195</v>
      </c>
    </row>
    <row r="4" spans="1:9" x14ac:dyDescent="0.25">
      <c r="A4" s="80" t="s">
        <v>194</v>
      </c>
      <c r="B4" s="77">
        <v>78.13</v>
      </c>
      <c r="C4" s="77">
        <v>50</v>
      </c>
      <c r="D4" s="74">
        <v>1095</v>
      </c>
      <c r="E4" s="74">
        <v>1.99</v>
      </c>
      <c r="F4" s="6"/>
      <c r="G4" s="68"/>
      <c r="H4" s="74" t="s">
        <v>195</v>
      </c>
      <c r="I4" s="74" t="s">
        <v>195</v>
      </c>
    </row>
    <row r="5" spans="1:9" x14ac:dyDescent="0.25">
      <c r="A5" s="81"/>
      <c r="B5" s="27"/>
      <c r="C5" s="27"/>
      <c r="D5" s="26"/>
      <c r="E5" s="26"/>
      <c r="F5" s="26"/>
      <c r="G5" s="26"/>
      <c r="I5" s="26"/>
    </row>
  </sheetData>
  <phoneticPr fontId="18" type="noConversion"/>
  <hyperlinks>
    <hyperlink ref="I2" r:id="rId1" xr:uid="{5655458C-49A7-4C0B-8608-74FBB0552E76}"/>
    <hyperlink ref="H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116" workbookViewId="0">
      <selection activeCell="C2" sqref="C2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2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8" t="s">
        <v>174</v>
      </c>
      <c r="B2" s="9">
        <v>341.91</v>
      </c>
      <c r="C2" s="86">
        <v>250</v>
      </c>
      <c r="D2" s="91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9" t="s">
        <v>196</v>
      </c>
      <c r="B3" s="9">
        <v>329.27</v>
      </c>
      <c r="C3" s="86">
        <v>250</v>
      </c>
      <c r="D3" s="72">
        <v>0.01</v>
      </c>
      <c r="E3" s="5"/>
      <c r="F3" s="74"/>
      <c r="G3" s="71" t="s">
        <v>198</v>
      </c>
      <c r="H3" s="74"/>
      <c r="I3" s="66"/>
    </row>
    <row r="4" spans="1:9" ht="42.75" x14ac:dyDescent="0.25">
      <c r="A4" s="79" t="s">
        <v>197</v>
      </c>
      <c r="B4" s="9">
        <v>217.06</v>
      </c>
      <c r="C4" s="86">
        <v>250</v>
      </c>
      <c r="D4" s="72">
        <v>0.01</v>
      </c>
      <c r="E4" s="6"/>
      <c r="F4" s="74"/>
      <c r="G4" s="71" t="s">
        <v>199</v>
      </c>
      <c r="H4" s="74"/>
      <c r="I4" s="66"/>
    </row>
    <row r="5" spans="1:9" x14ac:dyDescent="0.25">
      <c r="A5" s="78"/>
      <c r="B5" s="83"/>
      <c r="C5" s="83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88" t="s">
        <v>147</v>
      </c>
      <c r="F3" s="87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88"/>
      <c r="F4" s="87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0" t="s">
        <v>127</v>
      </c>
      <c r="B17" s="90"/>
      <c r="C17" s="90"/>
      <c r="D17" s="90"/>
      <c r="E17" s="90"/>
      <c r="F17" s="90"/>
      <c r="H17" s="90" t="s">
        <v>128</v>
      </c>
      <c r="I17" s="90"/>
      <c r="J17" s="90"/>
      <c r="K17" s="90"/>
      <c r="L17" s="90"/>
      <c r="M17" s="90"/>
      <c r="N17" s="90"/>
      <c r="O17" s="90"/>
      <c r="P17" s="90"/>
    </row>
    <row r="18" spans="1:16" x14ac:dyDescent="0.2">
      <c r="A18" s="89" t="s">
        <v>118</v>
      </c>
      <c r="B18" s="89"/>
      <c r="C18" s="89" t="s">
        <v>119</v>
      </c>
      <c r="D18" s="89"/>
      <c r="E18" s="89" t="s">
        <v>120</v>
      </c>
      <c r="F18" s="89"/>
      <c r="G18" s="55"/>
      <c r="H18" s="89" t="s">
        <v>118</v>
      </c>
      <c r="I18" s="89"/>
      <c r="J18" s="89"/>
      <c r="K18" s="89" t="s">
        <v>119</v>
      </c>
      <c r="L18" s="89"/>
      <c r="M18" s="89"/>
      <c r="N18" s="89" t="s">
        <v>120</v>
      </c>
      <c r="O18" s="89"/>
      <c r="P18" s="89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89" t="s">
        <v>121</v>
      </c>
      <c r="I63" s="89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2024-11-20T23:17:08Z</dcterms:modified>
</cp:coreProperties>
</file>