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533" documentId="8_{31750E0B-A732-4503-8EA8-2753BAB2D178}" xr6:coauthVersionLast="47" xr6:coauthVersionMax="47" xr10:uidLastSave="{47E4FCEA-549B-4AAA-BD48-EFEF72D71141}"/>
  <bookViews>
    <workbookView xWindow="-105" yWindow="0" windowWidth="14610" windowHeight="15585" firstSheet="1" activeTab="3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B7" i="3"/>
  <c r="I4" i="7"/>
  <c r="I3" i="7"/>
  <c r="C8" i="2" l="1"/>
  <c r="F3" i="9" l="1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C7" i="2" s="1"/>
  <c r="J4" i="7"/>
  <c r="C11" i="3"/>
  <c r="G3" i="7"/>
  <c r="C6" i="2" l="1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sharedStrings.xml><?xml version="1.0" encoding="utf-8"?>
<sst xmlns="http://schemas.openxmlformats.org/spreadsheetml/2006/main" count="249" uniqueCount="209">
  <si>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</si>
  <si>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</si>
  <si>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</si>
  <si>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</si>
  <si>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</si>
  <si>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</si>
  <si>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</si>
  <si>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</si>
  <si>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</si>
  <si>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</si>
  <si>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</si>
  <si>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</si>
  <si>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</si>
  <si>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</si>
  <si>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</si>
  <si>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</si>
  <si>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</si>
  <si>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</si>
  <si>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</si>
  <si>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</si>
  <si>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</si>
  <si>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</si>
  <si>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</si>
  <si>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</si>
  <si>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</si>
  <si>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</si>
  <si>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</si>
  <si>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</si>
  <si>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</si>
  <si>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</si>
  <si>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</si>
  <si>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</si>
  <si>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</si>
  <si>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</si>
  <si>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</si>
  <si>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</si>
  <si>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</si>
  <si>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</si>
  <si>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</si>
  <si>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</si>
  <si>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</si>
  <si>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</si>
  <si>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</si>
  <si>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</si>
  <si>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</si>
  <si>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</si>
  <si>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</si>
  <si>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</si>
  <si>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</si>
  <si>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</si>
  <si>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</si>
  <si>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</si>
  <si>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</si>
  <si>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</si>
  <si>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</si>
  <si>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</si>
  <si>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</si>
  <si>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</si>
  <si>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</si>
  <si>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</si>
  <si>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</si>
  <si>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</si>
  <si>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</si>
  <si>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</si>
  <si>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</si>
  <si>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</si>
  <si>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</si>
  <si>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</si>
  <si>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</si>
  <si>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</si>
  <si>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</si>
  <si>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</si>
  <si>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</si>
  <si>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</si>
  <si>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</si>
  <si>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</si>
  <si>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</si>
  <si>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</si>
  <si>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</si>
  <si>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</si>
  <si>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</si>
  <si>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</si>
  <si>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</si>
  <si>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</si>
  <si>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</si>
  <si>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</si>
  <si>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</si>
  <si>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</si>
  <si>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</si>
  <si>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</si>
  <si>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</si>
  <si>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</si>
  <si>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</si>
  <si>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</si>
  <si>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</si>
  <si>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</si>
  <si>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</si>
  <si>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</si>
  <si>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</si>
  <si>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</si>
  <si>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</si>
  <si>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</si>
  <si>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</si>
  <si>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</si>
  <si>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</si>
  <si>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</si>
  <si>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</si>
  <si>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</si>
  <si>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</si>
  <si>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</si>
  <si>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</si>
  <si>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</si>
  <si>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</si>
  <si>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</si>
  <si>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</si>
  <si>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</si>
  <si>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</si>
  <si>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</si>
  <si>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</si>
  <si>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</si>
  <si>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</si>
  <si>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</si>
  <si>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</si>
  <si>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</si>
  <si>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</si>
  <si>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</si>
  <si>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</si>
  <si>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</si>
  <si>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</si>
  <si>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</si>
  <si>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</si>
  <si>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</si>
  <si>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</si>
  <si>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</si>
  <si>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</si>
  <si>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</si>
  <si>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</si>
  <si>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</si>
  <si>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</si>
  <si>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</si>
  <si>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</si>
  <si>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</si>
  <si>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</si>
  <si>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</si>
  <si>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</si>
  <si>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</si>
  <si>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</si>
  <si>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</si>
  <si>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</si>
  <si>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</si>
  <si>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</si>
  <si>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</si>
  <si>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</si>
  <si>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</si>
  <si>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</si>
  <si>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</si>
  <si>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</si>
  <si>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</si>
  <si>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</si>
  <si>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</si>
  <si>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</si>
  <si>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</si>
  <si>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</si>
  <si>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</si>
  <si>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</si>
  <si>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</si>
  <si>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</si>
  <si>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</si>
  <si>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</si>
  <si>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</si>
  <si>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</si>
  <si>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</si>
  <si>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</si>
  <si>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</si>
  <si>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</si>
  <si>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</si>
  <si>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</si>
  <si>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</si>
  <si>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</si>
  <si>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</si>
  <si>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</si>
  <si>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</si>
  <si>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</si>
  <si>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</si>
  <si>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</si>
  <si>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</si>
  <si>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</si>
  <si>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</si>
  <si>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</si>
  <si>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</si>
  <si>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</si>
  <si>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</si>
  <si>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</si>
  <si>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</si>
  <si>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</si>
  <si>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</si>
  <si>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</si>
  <si>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</si>
  <si>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</si>
  <si>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</si>
  <si>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</si>
  <si>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</si>
  <si>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</si>
  <si>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</si>
  <si>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</si>
  <si>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</si>
  <si>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t>From literature and Debye-Huckel-Onsager relations (Supplementary Workbook 3)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</si>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</sst>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opLeftCell="A34" zoomScale="115" zoomScaleNormal="115" workbookViewId="0">
      <selection activeCell="C5" sqref="C5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186</v>
      </c>
    </row>
    <row r="2" spans="1:6" ht="42.75" x14ac:dyDescent="0.2">
      <c r="A2" s="5" t="s">
        <v>145</v>
      </c>
      <c r="B2" s="5" t="s">
        <v>148</v>
      </c>
      <c r="C2" s="18">
        <v>1</v>
      </c>
      <c r="D2" s="5" t="s">
        <v>71</v>
      </c>
      <c r="E2" s="5" t="s">
        <v>189</v>
      </c>
      <c r="F2" s="39"/>
    </row>
    <row r="3" spans="1:6" ht="42.75" x14ac:dyDescent="0.2">
      <c r="A3" s="5" t="s">
        <v>146</v>
      </c>
      <c r="B3" s="5" t="s">
        <v>147</v>
      </c>
      <c r="C3" s="18">
        <v>0.3</v>
      </c>
      <c r="D3" s="5" t="s">
        <v>71</v>
      </c>
      <c r="E3" s="5" t="s">
        <v>189</v>
      </c>
      <c r="F3" s="39" t="s">
        <v>190</v>
      </c>
    </row>
    <row r="4" spans="1:6" ht="42.75" x14ac:dyDescent="0.2">
      <c r="A4" s="4" t="s">
        <v>80</v>
      </c>
      <c r="B4" s="5" t="s">
        <v>64</v>
      </c>
      <c r="C4" s="8">
        <v>75</v>
      </c>
      <c r="D4" s="4" t="s">
        <v>65</v>
      </c>
      <c r="E4" s="15" t="s">
        <v>123</v>
      </c>
      <c r="F4" s="39" t="s">
        <v>122</v>
      </c>
    </row>
    <row r="5" spans="1:6" ht="42.75" x14ac:dyDescent="0.2">
      <c r="A5" s="4" t="s">
        <v>95</v>
      </c>
      <c r="B5" s="5" t="s">
        <v>112</v>
      </c>
      <c r="C5" s="23">
        <v>1.4500000000000001E-2</v>
      </c>
      <c r="D5" s="4" t="s">
        <v>109</v>
      </c>
      <c r="E5" s="15" t="s">
        <v>114</v>
      </c>
      <c r="F5" s="39" t="s">
        <v>113</v>
      </c>
    </row>
    <row r="6" spans="1:6" ht="57" x14ac:dyDescent="0.2">
      <c r="A6" s="4" t="s">
        <v>115</v>
      </c>
      <c r="B6" s="5" t="s">
        <v>116</v>
      </c>
      <c r="C6" s="16">
        <f>5000*800/773.1</f>
        <v>5173.9749062217043</v>
      </c>
      <c r="D6" s="4" t="s">
        <v>117</v>
      </c>
      <c r="E6" s="15" t="s">
        <v>124</v>
      </c>
      <c r="F6" s="39" t="s">
        <v>167</v>
      </c>
    </row>
    <row r="7" spans="1:6" ht="85.5" x14ac:dyDescent="0.2">
      <c r="A7" s="4" t="s">
        <v>160</v>
      </c>
      <c r="B7" s="5" t="s">
        <v>164</v>
      </c>
      <c r="C7" s="16">
        <f>1.3*950000*1.24*(800/444.2)*((1000)/(2160/(Solvents!H2*C19/1000)))^0.7</f>
        <v>57368.495093584941</v>
      </c>
      <c r="D7" s="4" t="s">
        <v>163</v>
      </c>
      <c r="E7" s="15" t="s">
        <v>196</v>
      </c>
      <c r="F7" s="39" t="s">
        <v>187</v>
      </c>
    </row>
    <row r="8" spans="1:6" ht="57" x14ac:dyDescent="0.2">
      <c r="A8" s="4" t="s">
        <v>159</v>
      </c>
      <c r="B8" s="5" t="s">
        <v>161</v>
      </c>
      <c r="C8" s="16">
        <f>1.3*1989043*800/596.2</f>
        <v>3469648.9768534047</v>
      </c>
      <c r="D8" s="4" t="s">
        <v>162</v>
      </c>
      <c r="E8" s="15" t="s">
        <v>19</v>
      </c>
      <c r="F8" s="39" t="s">
        <v>168</v>
      </c>
    </row>
    <row r="9" spans="1:6" ht="28.5" x14ac:dyDescent="0.2">
      <c r="A9" s="4" t="s">
        <v>82</v>
      </c>
      <c r="B9" s="4" t="s">
        <v>32</v>
      </c>
      <c r="C9" s="8">
        <v>0</v>
      </c>
      <c r="D9" s="4" t="s">
        <v>16</v>
      </c>
      <c r="E9" s="4"/>
      <c r="F9" s="39" t="s">
        <v>141</v>
      </c>
    </row>
    <row r="10" spans="1:6" ht="28.5" x14ac:dyDescent="0.2">
      <c r="A10" s="4" t="s">
        <v>143</v>
      </c>
      <c r="B10" s="4" t="s">
        <v>144</v>
      </c>
      <c r="C10" s="7">
        <v>1000</v>
      </c>
      <c r="D10" s="4" t="s">
        <v>46</v>
      </c>
      <c r="E10" s="4"/>
      <c r="F10" s="39"/>
    </row>
    <row r="11" spans="1:6" ht="42.75" x14ac:dyDescent="0.2">
      <c r="A11" s="5" t="s">
        <v>79</v>
      </c>
      <c r="B11" s="5" t="s">
        <v>74</v>
      </c>
      <c r="C11" s="10">
        <v>0.9</v>
      </c>
      <c r="D11" s="5"/>
      <c r="E11" s="15" t="s">
        <v>75</v>
      </c>
      <c r="F11" s="39"/>
    </row>
    <row r="12" spans="1:6" ht="28.5" x14ac:dyDescent="0.2">
      <c r="A12" s="4" t="s">
        <v>92</v>
      </c>
      <c r="B12" s="4" t="s">
        <v>157</v>
      </c>
      <c r="C12" s="48">
        <v>0.2</v>
      </c>
      <c r="D12" s="4"/>
      <c r="E12" s="15"/>
      <c r="F12" s="39"/>
    </row>
    <row r="13" spans="1:6" ht="28.5" x14ac:dyDescent="0.2">
      <c r="A13" s="5" t="s">
        <v>92</v>
      </c>
      <c r="B13" s="5" t="s">
        <v>62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136</v>
      </c>
      <c r="B14" s="5" t="s">
        <v>139</v>
      </c>
      <c r="C14" s="9">
        <f>0.8/10</f>
        <v>0.08</v>
      </c>
      <c r="D14" s="5" t="s">
        <v>137</v>
      </c>
      <c r="E14" s="15" t="s">
        <v>138</v>
      </c>
    </row>
    <row r="15" spans="1:6" ht="42.75" x14ac:dyDescent="0.2">
      <c r="A15" s="5" t="s">
        <v>134</v>
      </c>
      <c r="B15" s="5" t="s">
        <v>135</v>
      </c>
      <c r="C15" s="9">
        <v>0.22</v>
      </c>
      <c r="D15" s="5" t="s">
        <v>21</v>
      </c>
      <c r="E15" s="15" t="s">
        <v>197</v>
      </c>
      <c r="F15" s="43" t="s">
        <v>208</v>
      </c>
    </row>
    <row r="16" spans="1:6" ht="42.75" x14ac:dyDescent="0.2">
      <c r="A16" s="5" t="s">
        <v>77</v>
      </c>
      <c r="B16" s="5" t="s">
        <v>33</v>
      </c>
      <c r="C16" s="9">
        <v>1.23</v>
      </c>
      <c r="D16" s="5" t="s">
        <v>53</v>
      </c>
      <c r="E16" s="15" t="s">
        <v>18</v>
      </c>
    </row>
    <row r="17" spans="1:6" ht="15.75" x14ac:dyDescent="0.2">
      <c r="A17" s="4" t="s">
        <v>83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133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81</v>
      </c>
      <c r="B19" s="4" t="s">
        <v>42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90</v>
      </c>
      <c r="B20" s="5" t="s">
        <v>68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88</v>
      </c>
      <c r="B21" s="5" t="s">
        <v>45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97</v>
      </c>
      <c r="B22" s="4" t="s">
        <v>43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89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102</v>
      </c>
      <c r="B24" s="4" t="s">
        <v>103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107</v>
      </c>
      <c r="B25" s="4" t="s">
        <v>108</v>
      </c>
      <c r="C25" s="18">
        <v>0</v>
      </c>
      <c r="D25" s="4"/>
      <c r="E25" s="4"/>
      <c r="F25" s="39"/>
    </row>
    <row r="26" spans="1:6" ht="28.5" x14ac:dyDescent="0.2">
      <c r="A26" s="4" t="s">
        <v>104</v>
      </c>
      <c r="B26" s="4" t="s">
        <v>105</v>
      </c>
      <c r="C26" s="20">
        <v>10</v>
      </c>
      <c r="D26" s="4" t="s">
        <v>106</v>
      </c>
      <c r="E26" s="4"/>
      <c r="F26" s="39"/>
    </row>
    <row r="27" spans="1:6" ht="28.5" x14ac:dyDescent="0.2">
      <c r="A27" s="4" t="s">
        <v>99</v>
      </c>
      <c r="B27" s="4" t="s">
        <v>100</v>
      </c>
      <c r="C27" s="19">
        <v>2500</v>
      </c>
      <c r="D27" s="4" t="s">
        <v>101</v>
      </c>
      <c r="E27" s="4"/>
      <c r="F27" s="39"/>
    </row>
    <row r="28" spans="1:6" ht="28.5" x14ac:dyDescent="0.2">
      <c r="A28" s="4" t="s">
        <v>120</v>
      </c>
      <c r="B28" s="5" t="s">
        <v>121</v>
      </c>
      <c r="C28" s="19">
        <v>1</v>
      </c>
      <c r="D28" s="4" t="s">
        <v>106</v>
      </c>
      <c r="E28" s="4"/>
      <c r="F28" s="39"/>
    </row>
    <row r="29" spans="1:6" ht="42.75" x14ac:dyDescent="0.2">
      <c r="A29" s="5" t="s">
        <v>98</v>
      </c>
      <c r="B29" s="5" t="s">
        <v>70</v>
      </c>
      <c r="C29" s="10">
        <v>0.05</v>
      </c>
      <c r="D29" s="5"/>
      <c r="E29" s="15"/>
      <c r="F29" s="39"/>
    </row>
    <row r="30" spans="1:6" ht="42.75" x14ac:dyDescent="0.2">
      <c r="A30" s="5" t="s">
        <v>165</v>
      </c>
      <c r="B30" s="5" t="s">
        <v>166</v>
      </c>
      <c r="C30" s="18">
        <v>500</v>
      </c>
      <c r="D30" s="5" t="s">
        <v>204</v>
      </c>
      <c r="E30" s="15"/>
      <c r="F30" s="39" t="s">
        <v>188</v>
      </c>
    </row>
    <row r="31" spans="1:6" ht="28.5" x14ac:dyDescent="0.2">
      <c r="A31" s="5" t="s">
        <v>96</v>
      </c>
      <c r="B31" s="5" t="s">
        <v>69</v>
      </c>
      <c r="C31" s="18">
        <v>2500</v>
      </c>
      <c r="D31" s="5" t="s">
        <v>111</v>
      </c>
      <c r="E31" s="15"/>
      <c r="F31" s="39"/>
    </row>
    <row r="32" spans="1:6" ht="28.5" x14ac:dyDescent="0.2">
      <c r="A32" s="5" t="s">
        <v>91</v>
      </c>
      <c r="B32" s="5" t="s">
        <v>36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78</v>
      </c>
      <c r="B33" s="5" t="s">
        <v>34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76</v>
      </c>
      <c r="B34" s="5" t="s">
        <v>35</v>
      </c>
      <c r="C34" s="5">
        <f>0.041*1000</f>
        <v>41</v>
      </c>
      <c r="D34" s="5" t="s">
        <v>119</v>
      </c>
      <c r="E34" s="15" t="s">
        <v>19</v>
      </c>
      <c r="F34" s="39"/>
    </row>
    <row r="35" spans="1:6" ht="28.5" x14ac:dyDescent="0.2">
      <c r="A35" s="5" t="s">
        <v>93</v>
      </c>
      <c r="B35" s="5" t="s">
        <v>37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94</v>
      </c>
      <c r="B36" s="4" t="s">
        <v>118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84</v>
      </c>
      <c r="B37" s="5" t="s">
        <v>38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85</v>
      </c>
      <c r="B38" s="5" t="s">
        <v>39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86</v>
      </c>
      <c r="B39" s="5" t="s">
        <v>41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87</v>
      </c>
      <c r="B40" s="5" t="s">
        <v>40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zoomScaleNormal="100" workbookViewId="0">
      <pane xSplit="1" topLeftCell="B1" activePane="topRight" state="frozen"/>
      <selection pane="topRight" activeCell="G2" sqref="G2:G4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48</v>
      </c>
      <c r="B1" s="6" t="s">
        <v>59</v>
      </c>
      <c r="C1" s="6" t="s">
        <v>49</v>
      </c>
      <c r="D1" s="6" t="s">
        <v>55</v>
      </c>
      <c r="E1" s="6" t="s">
        <v>56</v>
      </c>
      <c r="F1" s="6" t="s">
        <v>50</v>
      </c>
      <c r="G1" s="17" t="s">
        <v>63</v>
      </c>
      <c r="H1" s="6" t="s">
        <v>58</v>
      </c>
      <c r="I1" s="6" t="s">
        <v>51</v>
      </c>
      <c r="J1" s="6" t="s">
        <v>52</v>
      </c>
      <c r="K1" s="6" t="s">
        <v>57</v>
      </c>
      <c r="L1" s="6" t="s">
        <v>67</v>
      </c>
      <c r="M1" s="6" t="s">
        <v>169</v>
      </c>
      <c r="N1" s="6" t="s">
        <v>207</v>
      </c>
      <c r="O1" s="11" t="s">
        <v>23</v>
      </c>
      <c r="P1" s="11" t="s">
        <v>192</v>
      </c>
      <c r="Q1" s="11" t="s">
        <v>193</v>
      </c>
    </row>
    <row r="2" spans="1:17" ht="17.25" x14ac:dyDescent="0.2">
      <c r="A2" s="24" t="s">
        <v>54</v>
      </c>
      <c r="B2" s="4" t="s">
        <v>60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47</v>
      </c>
      <c r="B3" s="4" t="s">
        <v>60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199</v>
      </c>
      <c r="Q3" s="4"/>
    </row>
    <row r="4" spans="1:17" ht="71.25" x14ac:dyDescent="0.2">
      <c r="A4" s="24" t="s">
        <v>156</v>
      </c>
      <c r="B4" s="5" t="s">
        <v>142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4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173</v>
      </c>
      <c r="P4" s="45" t="s">
        <v>198</v>
      </c>
      <c r="Q4" s="15" t="s">
        <v>172</v>
      </c>
    </row>
    <row r="5" spans="1:17" s="21" customFormat="1" ht="57" x14ac:dyDescent="0.2">
      <c r="A5" s="24" t="s">
        <v>23</v>
      </c>
      <c r="B5" s="5" t="s">
        <v>61</v>
      </c>
      <c r="C5" s="5" t="s">
        <v>61</v>
      </c>
      <c r="D5" s="15" t="s">
        <v>125</v>
      </c>
      <c r="E5" s="5" t="s">
        <v>61</v>
      </c>
      <c r="F5" s="4" t="s">
        <v>191</v>
      </c>
      <c r="G5" s="5" t="s">
        <v>194</v>
      </c>
      <c r="H5" s="15" t="s">
        <v>126</v>
      </c>
      <c r="I5" s="5" t="s">
        <v>191</v>
      </c>
      <c r="J5" s="5" t="s">
        <v>191</v>
      </c>
      <c r="K5" s="5" t="s">
        <v>191</v>
      </c>
      <c r="L5" s="5" t="s">
        <v>189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C1" activePane="topRight" state="frozen"/>
      <selection pane="topRight" activeCell="C4" sqref="C4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149</v>
      </c>
      <c r="B1" s="6" t="s">
        <v>49</v>
      </c>
      <c r="C1" s="17" t="s">
        <v>150</v>
      </c>
      <c r="D1" s="4" t="s">
        <v>171</v>
      </c>
      <c r="E1" s="5" t="s">
        <v>152</v>
      </c>
      <c r="F1" s="5" t="s">
        <v>178</v>
      </c>
      <c r="G1" s="5" t="s">
        <v>203</v>
      </c>
      <c r="H1" s="5" t="s">
        <v>158</v>
      </c>
      <c r="I1" s="5" t="s">
        <v>174</v>
      </c>
      <c r="J1" s="5" t="s">
        <v>176</v>
      </c>
      <c r="K1" s="5" t="s">
        <v>181</v>
      </c>
      <c r="L1" s="5" t="s">
        <v>175</v>
      </c>
    </row>
    <row r="2" spans="1:12" x14ac:dyDescent="0.25">
      <c r="A2" s="24" t="s">
        <v>140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177</v>
      </c>
    </row>
    <row r="3" spans="1:12" ht="28.5" x14ac:dyDescent="0.25">
      <c r="A3" s="24" t="s">
        <v>154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180</v>
      </c>
    </row>
    <row r="4" spans="1:12" x14ac:dyDescent="0.25">
      <c r="A4" s="26" t="s">
        <v>155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179</v>
      </c>
    </row>
    <row r="5" spans="1:12" x14ac:dyDescent="0.25">
      <c r="A5" s="26" t="s">
        <v>170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177</v>
      </c>
    </row>
    <row r="6" spans="1:12" s="5" customFormat="1" ht="71.25" x14ac:dyDescent="0.25">
      <c r="A6" s="24" t="s">
        <v>23</v>
      </c>
      <c r="B6" s="5" t="s">
        <v>195</v>
      </c>
      <c r="C6" s="5" t="s">
        <v>191</v>
      </c>
      <c r="D6" s="5" t="s">
        <v>195</v>
      </c>
      <c r="E6" s="5" t="s">
        <v>191</v>
      </c>
      <c r="F6" s="5" t="s">
        <v>191</v>
      </c>
      <c r="G6" s="8" t="s">
        <v>206</v>
      </c>
      <c r="H6" s="5" t="s">
        <v>200</v>
      </c>
      <c r="I6" s="5" t="s">
        <v>195</v>
      </c>
      <c r="J6" s="5" t="s">
        <v>195</v>
      </c>
      <c r="K6" s="7"/>
      <c r="L6" s="5" t="s">
        <v>195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tabSelected="1" zoomScale="97" zoomScaleNormal="160" workbookViewId="0">
      <pane xSplit="1" topLeftCell="B1" activePane="topRight" state="frozen"/>
      <selection pane="topRight" activeCell="D19" sqref="D19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151</v>
      </c>
      <c r="B1" s="6" t="s">
        <v>49</v>
      </c>
      <c r="C1" s="17" t="s">
        <v>153</v>
      </c>
      <c r="D1" s="5" t="s">
        <v>202</v>
      </c>
    </row>
    <row r="2" spans="1:6" x14ac:dyDescent="0.25">
      <c r="A2" s="24" t="s">
        <v>182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183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184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185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61</v>
      </c>
      <c r="C6" s="5" t="s">
        <v>201</v>
      </c>
      <c r="D6" s="8" t="s">
        <v>206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H7" sqref="H7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127</v>
      </c>
      <c r="E3" s="52" t="s">
        <v>129</v>
      </c>
      <c r="F3" s="51" t="s">
        <v>130</v>
      </c>
    </row>
    <row r="4" spans="1:6" ht="28.5" x14ac:dyDescent="0.25">
      <c r="A4" s="36" t="s">
        <v>73</v>
      </c>
      <c r="B4" s="32">
        <v>2.4E-2</v>
      </c>
      <c r="C4" s="28">
        <v>20</v>
      </c>
      <c r="D4" s="33" t="s">
        <v>127</v>
      </c>
      <c r="E4" s="52"/>
      <c r="F4" s="51"/>
    </row>
    <row r="5" spans="1:6" ht="28.5" x14ac:dyDescent="0.25">
      <c r="A5" s="36" t="s">
        <v>72</v>
      </c>
      <c r="B5" s="32">
        <v>4.2000000000000003E-2</v>
      </c>
      <c r="C5" s="28"/>
      <c r="D5" s="33" t="s">
        <v>128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131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205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132</v>
      </c>
    </row>
    <row r="9" spans="1:6" ht="28.5" x14ac:dyDescent="0.25">
      <c r="A9" s="36" t="s">
        <v>44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66</v>
      </c>
      <c r="B14" s="32">
        <v>200</v>
      </c>
      <c r="C14" s="28"/>
      <c r="D14" s="15" t="s">
        <v>110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2025-03-14T17:23:25Z</dcterms:modified>
</cp:coreProperties>
</file>