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\Excel\Day 12\"/>
    </mc:Choice>
  </mc:AlternateContent>
  <xr:revisionPtr revIDLastSave="0" documentId="13_ncr:1_{659DF93D-50EE-4649-862D-41E56545A7B5}" xr6:coauthVersionLast="47" xr6:coauthVersionMax="47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Sheet1" sheetId="1" r:id="rId1"/>
    <sheet name="basic_math" sheetId="3" r:id="rId2"/>
    <sheet name="data_basic" sheetId="2" r:id="rId3"/>
    <sheet name="text_function" sheetId="4" r:id="rId4"/>
    <sheet name="data types" sheetId="5" r:id="rId5"/>
    <sheet name="Logical" sheetId="6" r:id="rId6"/>
    <sheet name="if_else_if" sheetId="7" r:id="rId7"/>
    <sheet name="Sheet3" sheetId="9" r:id="rId8"/>
    <sheet name="Sheet4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9" l="1"/>
  <c r="H8" i="9"/>
  <c r="H9" i="9"/>
  <c r="H10" i="9"/>
  <c r="H11" i="9"/>
  <c r="H6" i="9"/>
  <c r="F8" i="9"/>
  <c r="F9" i="9"/>
  <c r="F10" i="9"/>
  <c r="F11" i="9"/>
  <c r="F7" i="9"/>
  <c r="F6" i="9"/>
  <c r="K5" i="7"/>
  <c r="K6" i="7"/>
  <c r="K7" i="7"/>
  <c r="K8" i="7"/>
  <c r="K9" i="7"/>
  <c r="K4" i="7"/>
  <c r="J5" i="7"/>
  <c r="J6" i="7"/>
  <c r="J7" i="7"/>
  <c r="J8" i="7"/>
  <c r="J9" i="7"/>
  <c r="J4" i="7"/>
  <c r="J5" i="6"/>
  <c r="J6" i="6"/>
  <c r="J7" i="6"/>
  <c r="J8" i="6"/>
  <c r="J9" i="6"/>
  <c r="J4" i="6"/>
  <c r="G13" i="6"/>
  <c r="G15" i="6"/>
  <c r="H15" i="6"/>
  <c r="H13" i="6"/>
  <c r="M5" i="6"/>
  <c r="M6" i="6"/>
  <c r="M7" i="6"/>
  <c r="M8" i="6"/>
  <c r="M9" i="6"/>
  <c r="M4" i="6"/>
  <c r="L4" i="6"/>
  <c r="L5" i="6"/>
  <c r="L6" i="6"/>
  <c r="L7" i="6"/>
  <c r="L8" i="6"/>
  <c r="L9" i="6"/>
  <c r="K5" i="6"/>
  <c r="K6" i="6"/>
  <c r="K7" i="6"/>
  <c r="K8" i="6"/>
  <c r="K9" i="6"/>
  <c r="K4" i="6"/>
  <c r="M24" i="4"/>
  <c r="H32" i="4"/>
  <c r="H33" i="4"/>
  <c r="H31" i="4"/>
  <c r="M28" i="4"/>
  <c r="M17" i="4"/>
  <c r="M22" i="4"/>
  <c r="M20" i="4"/>
  <c r="M15" i="4"/>
  <c r="M13" i="4"/>
  <c r="M12" i="4"/>
  <c r="M3" i="4"/>
  <c r="M10" i="4"/>
  <c r="M7" i="4"/>
  <c r="M6" i="4"/>
  <c r="F25" i="2"/>
  <c r="J4" i="2"/>
  <c r="K4" i="2" s="1"/>
  <c r="H19" i="2"/>
  <c r="H20" i="2"/>
  <c r="H21" i="2"/>
  <c r="H22" i="2"/>
  <c r="H23" i="2"/>
  <c r="H18" i="2"/>
  <c r="H24" i="2" s="1"/>
  <c r="G14" i="2"/>
  <c r="H14" i="2"/>
  <c r="I14" i="2"/>
  <c r="F14" i="2"/>
  <c r="G13" i="2"/>
  <c r="H13" i="2"/>
  <c r="I13" i="2"/>
  <c r="F13" i="2"/>
  <c r="H12" i="2"/>
  <c r="I12" i="2"/>
  <c r="G12" i="2"/>
  <c r="F12" i="2"/>
  <c r="K8" i="2"/>
  <c r="K9" i="2"/>
  <c r="J5" i="2"/>
  <c r="K5" i="2" s="1"/>
  <c r="J6" i="2"/>
  <c r="J12" i="2" s="1"/>
  <c r="J7" i="2"/>
  <c r="J14" i="2" s="1"/>
  <c r="J8" i="2"/>
  <c r="J9" i="2"/>
  <c r="I10" i="2"/>
  <c r="H10" i="2"/>
  <c r="G10" i="2"/>
  <c r="F10" i="2"/>
  <c r="E11" i="3"/>
  <c r="J11" i="3"/>
  <c r="J5" i="3"/>
  <c r="E6" i="3"/>
  <c r="E5" i="3"/>
  <c r="K7" i="2" l="1"/>
  <c r="K6" i="2"/>
  <c r="J13" i="2"/>
  <c r="N8" i="2"/>
  <c r="M5" i="2"/>
  <c r="K14" i="2"/>
  <c r="M7" i="2" l="1"/>
  <c r="N7" i="2"/>
  <c r="M6" i="2"/>
  <c r="M4" i="2"/>
  <c r="N4" i="2"/>
  <c r="K12" i="2"/>
  <c r="M9" i="2"/>
  <c r="M8" i="2"/>
  <c r="L4" i="2"/>
  <c r="L7" i="2"/>
  <c r="L9" i="2"/>
  <c r="N5" i="2"/>
  <c r="K13" i="2"/>
  <c r="L8" i="2"/>
  <c r="N6" i="2"/>
  <c r="L6" i="2"/>
  <c r="L5" i="2"/>
  <c r="N9" i="2"/>
</calcChain>
</file>

<file path=xl/sharedStrings.xml><?xml version="1.0" encoding="utf-8"?>
<sst xmlns="http://schemas.openxmlformats.org/spreadsheetml/2006/main" count="235" uniqueCount="86">
  <si>
    <t>D3</t>
  </si>
  <si>
    <t>D4</t>
  </si>
  <si>
    <t>D5</t>
  </si>
  <si>
    <t>D6</t>
  </si>
  <si>
    <t>E2</t>
  </si>
  <si>
    <t>F2</t>
  </si>
  <si>
    <t>H2</t>
  </si>
  <si>
    <t>G2</t>
  </si>
  <si>
    <t>Row</t>
  </si>
  <si>
    <t>Coloum</t>
  </si>
  <si>
    <t>dmart</t>
  </si>
  <si>
    <t>vishal_mega_mart</t>
  </si>
  <si>
    <t>reliance_mart</t>
  </si>
  <si>
    <t>swiggy_instamart</t>
  </si>
  <si>
    <t>big_basket</t>
  </si>
  <si>
    <t>dukan_wala</t>
  </si>
  <si>
    <t>shop_name</t>
  </si>
  <si>
    <t>addres</t>
  </si>
  <si>
    <t>bhande plot</t>
  </si>
  <si>
    <t>jaripatka</t>
  </si>
  <si>
    <t>nandanvan</t>
  </si>
  <si>
    <t>nagpur</t>
  </si>
  <si>
    <t>mode</t>
  </si>
  <si>
    <t>offline</t>
  </si>
  <si>
    <t>online</t>
  </si>
  <si>
    <t>outlets</t>
  </si>
  <si>
    <t>costomer_count</t>
  </si>
  <si>
    <t>wardhaman</t>
  </si>
  <si>
    <t>sales</t>
  </si>
  <si>
    <t>employee</t>
  </si>
  <si>
    <t>automotive sq, near tp road 40001</t>
  </si>
  <si>
    <t>val1</t>
  </si>
  <si>
    <t>val2</t>
  </si>
  <si>
    <t>multi</t>
  </si>
  <si>
    <t>addition</t>
  </si>
  <si>
    <t>div</t>
  </si>
  <si>
    <t>sub</t>
  </si>
  <si>
    <t>sales + tax</t>
  </si>
  <si>
    <t>tax</t>
  </si>
  <si>
    <t>sales per outlet</t>
  </si>
  <si>
    <t>MIN</t>
  </si>
  <si>
    <t>sum</t>
  </si>
  <si>
    <t>Average</t>
  </si>
  <si>
    <t>Max</t>
  </si>
  <si>
    <t xml:space="preserve"> </t>
  </si>
  <si>
    <t>Rank.avg</t>
  </si>
  <si>
    <t>Rank.eq</t>
  </si>
  <si>
    <t>Rank</t>
  </si>
  <si>
    <t>Sales</t>
  </si>
  <si>
    <t>Text Data</t>
  </si>
  <si>
    <t>Text Function</t>
  </si>
  <si>
    <t>Output</t>
  </si>
  <si>
    <t>trim</t>
  </si>
  <si>
    <t xml:space="preserve">                  ARC                        da25                       8:35                      </t>
  </si>
  <si>
    <t>ARC</t>
  </si>
  <si>
    <t>da25</t>
  </si>
  <si>
    <t>concat</t>
  </si>
  <si>
    <t>8:35</t>
  </si>
  <si>
    <t>&amp;</t>
  </si>
  <si>
    <t>ARC da25 8:35</t>
  </si>
  <si>
    <t>right</t>
  </si>
  <si>
    <t>left</t>
  </si>
  <si>
    <t>mid</t>
  </si>
  <si>
    <t>ARC da25 8:35 also we have class at 7:30 in morning</t>
  </si>
  <si>
    <t>upper</t>
  </si>
  <si>
    <t>lower</t>
  </si>
  <si>
    <t>substitute</t>
  </si>
  <si>
    <t>ARC da25 in ARC 8:35</t>
  </si>
  <si>
    <t>len</t>
  </si>
  <si>
    <t>ARC da25 in vigo camp ARC 8:35</t>
  </si>
  <si>
    <t>Currency</t>
  </si>
  <si>
    <t>Accounting</t>
  </si>
  <si>
    <t>TYPES</t>
  </si>
  <si>
    <t>Number</t>
  </si>
  <si>
    <t>Short date</t>
  </si>
  <si>
    <t>Long Date</t>
  </si>
  <si>
    <t>Time</t>
  </si>
  <si>
    <t>Percentage</t>
  </si>
  <si>
    <t xml:space="preserve">Fraction </t>
  </si>
  <si>
    <t>Custom Date</t>
  </si>
  <si>
    <t>check value</t>
  </si>
  <si>
    <t>Equal</t>
  </si>
  <si>
    <t>&gt; GT</t>
  </si>
  <si>
    <t>&lt; LT</t>
  </si>
  <si>
    <t>check if value</t>
  </si>
  <si>
    <t>emp_check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</si>
</sst>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"/>
    <numFmt numFmtId="165" formatCode="&quot;$&quot;#,##0.00"/>
    <numFmt numFmtId="166" formatCode="[$-F800]dddd\,\ mmmm\ dd\,\ yyyy"/>
    <numFmt numFmtId="167" formatCode="[$-F400]h:mm:ss\ AM/PM"/>
    <numFmt numFmtId="168" formatCode="dddd\,\ dd\ mmmm\ yyyy\,hh:mm\ AM/PM"/>
  </numFmts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9" fontId="0" fillId="0" borderId="0" xfId="0" applyNumberFormat="1"/>
    <xf numFmtId="0" fontId="0" fillId="5" borderId="0" xfId="0" applyFill="1"/>
    <xf numFmtId="0" fontId="0" fillId="6" borderId="1" xfId="0" applyFill="1" applyBorder="1"/>
    <xf numFmtId="0" fontId="0" fillId="4" borderId="2" xfId="0" applyFill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4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2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6"/>
  <sheetViews>
    <sheetView workbookViewId="0">
      <selection activeCell="K6" sqref="K6"/>
    </sheetView>
  </sheetViews>
  <sheetFormatPr defaultRowHeight="15" x14ac:dyDescent="0.25"/>
  <sheetData>
    <row r="2" spans="4:11" x14ac:dyDescent="0.25">
      <c r="E2" s="2" t="s">
        <v>4</v>
      </c>
      <c r="F2" s="2" t="s">
        <v>5</v>
      </c>
      <c r="G2" s="2" t="s">
        <v>7</v>
      </c>
      <c r="H2" s="2" t="s">
        <v>6</v>
      </c>
    </row>
    <row r="3" spans="4:11" x14ac:dyDescent="0.25">
      <c r="D3" s="1" t="s">
        <v>0</v>
      </c>
    </row>
    <row r="4" spans="4:11" x14ac:dyDescent="0.25">
      <c r="D4" s="1" t="s">
        <v>1</v>
      </c>
    </row>
    <row r="5" spans="4:11" x14ac:dyDescent="0.25">
      <c r="D5" s="1" t="s">
        <v>2</v>
      </c>
      <c r="J5" s="1"/>
      <c r="K5" t="s">
        <v>9</v>
      </c>
    </row>
    <row r="6" spans="4:11" x14ac:dyDescent="0.25">
      <c r="D6" s="1" t="s">
        <v>3</v>
      </c>
      <c r="J6" s="2"/>
      <c r="K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4DF9-5E57-4F68-91FE-94A334D03689}">
  <dimension ref="C3:J11"/>
  <sheetViews>
    <sheetView workbookViewId="0">
      <selection activeCell="K12" sqref="K12"/>
    </sheetView>
  </sheetViews>
  <sheetFormatPr defaultRowHeight="15" x14ac:dyDescent="0.25"/>
  <sheetData>
    <row r="3" spans="3:10" x14ac:dyDescent="0.25">
      <c r="C3" t="s">
        <v>34</v>
      </c>
      <c r="H3" t="s">
        <v>36</v>
      </c>
    </row>
    <row r="4" spans="3:10" x14ac:dyDescent="0.25">
      <c r="C4" t="s">
        <v>31</v>
      </c>
      <c r="D4" t="s">
        <v>32</v>
      </c>
      <c r="H4" t="s">
        <v>31</v>
      </c>
      <c r="I4" t="s">
        <v>32</v>
      </c>
    </row>
    <row r="5" spans="3:10" x14ac:dyDescent="0.25">
      <c r="C5">
        <v>200</v>
      </c>
      <c r="D5">
        <v>500</v>
      </c>
      <c r="E5">
        <f>C5+D5</f>
        <v>700</v>
      </c>
      <c r="H5">
        <v>200</v>
      </c>
      <c r="I5">
        <v>500</v>
      </c>
      <c r="J5">
        <f>H5-I5</f>
        <v>-300</v>
      </c>
    </row>
    <row r="6" spans="3:10" x14ac:dyDescent="0.25">
      <c r="C6">
        <v>1458</v>
      </c>
      <c r="D6">
        <v>5889</v>
      </c>
      <c r="E6">
        <f>C6+D6</f>
        <v>7347</v>
      </c>
      <c r="H6">
        <v>1458</v>
      </c>
      <c r="I6">
        <v>5889</v>
      </c>
    </row>
    <row r="9" spans="3:10" x14ac:dyDescent="0.25">
      <c r="C9" t="s">
        <v>33</v>
      </c>
      <c r="H9" t="s">
        <v>35</v>
      </c>
    </row>
    <row r="10" spans="3:10" x14ac:dyDescent="0.25">
      <c r="C10" t="s">
        <v>31</v>
      </c>
      <c r="D10" t="s">
        <v>32</v>
      </c>
      <c r="H10" t="s">
        <v>31</v>
      </c>
      <c r="I10" t="s">
        <v>32</v>
      </c>
    </row>
    <row r="11" spans="3:10" x14ac:dyDescent="0.25">
      <c r="C11">
        <v>5</v>
      </c>
      <c r="D11">
        <v>2</v>
      </c>
      <c r="E11">
        <f>+C11*D11</f>
        <v>10</v>
      </c>
      <c r="H11">
        <v>0.5</v>
      </c>
      <c r="I11">
        <v>2</v>
      </c>
      <c r="J11">
        <f>H11/I11</f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6F5C-5B5C-4EF5-8DE5-C8D1006E5549}">
  <dimension ref="C1:P25"/>
  <sheetViews>
    <sheetView workbookViewId="0">
      <selection activeCell="C3" sqref="C3:I9"/>
    </sheetView>
  </sheetViews>
  <sheetFormatPr defaultRowHeight="15" x14ac:dyDescent="0.25"/>
  <cols>
    <col min="3" max="3" width="17.42578125" customWidth="1"/>
    <col min="4" max="4" width="11.7109375" bestFit="1" customWidth="1"/>
    <col min="7" max="7" width="15.7109375" customWidth="1"/>
    <col min="9" max="9" width="10" bestFit="1" customWidth="1"/>
    <col min="10" max="10" width="11" bestFit="1" customWidth="1"/>
    <col min="11" max="11" width="14.85546875" bestFit="1" customWidth="1"/>
  </cols>
  <sheetData>
    <row r="1" spans="3:16" x14ac:dyDescent="0.25">
      <c r="F1" t="s">
        <v>38</v>
      </c>
      <c r="G1" s="6">
        <v>0.18</v>
      </c>
    </row>
    <row r="3" spans="3:16" x14ac:dyDescent="0.25">
      <c r="C3" s="3" t="s">
        <v>16</v>
      </c>
      <c r="D3" s="3" t="s">
        <v>17</v>
      </c>
      <c r="E3" s="3" t="s">
        <v>22</v>
      </c>
      <c r="F3" s="3" t="s">
        <v>25</v>
      </c>
      <c r="G3" s="3" t="s">
        <v>26</v>
      </c>
      <c r="H3" s="3" t="s">
        <v>28</v>
      </c>
      <c r="I3" s="3" t="s">
        <v>29</v>
      </c>
      <c r="J3" s="3" t="s">
        <v>37</v>
      </c>
      <c r="K3" s="3" t="s">
        <v>39</v>
      </c>
      <c r="L3" s="9" t="s">
        <v>45</v>
      </c>
      <c r="M3" s="9" t="s">
        <v>46</v>
      </c>
      <c r="N3" s="9" t="s">
        <v>47</v>
      </c>
    </row>
    <row r="4" spans="3:16" ht="45" x14ac:dyDescent="0.25">
      <c r="C4" s="4" t="s">
        <v>10</v>
      </c>
      <c r="D4" s="5" t="s">
        <v>30</v>
      </c>
      <c r="E4" s="4" t="s">
        <v>23</v>
      </c>
      <c r="F4" s="4">
        <v>5</v>
      </c>
      <c r="G4" s="4">
        <v>5000</v>
      </c>
      <c r="H4" s="4">
        <v>100000</v>
      </c>
      <c r="I4" s="4">
        <v>700</v>
      </c>
      <c r="J4" s="4">
        <f>H4*$G$1</f>
        <v>18000</v>
      </c>
      <c r="K4" s="4">
        <f>J4/F4</f>
        <v>3600</v>
      </c>
      <c r="L4" s="4">
        <f>_xlfn.RANK.AVG(K4,$K$4:K$9,1)</f>
        <v>3</v>
      </c>
      <c r="M4" s="4">
        <f>_xlfn.RANK.EQ(K4,K$4:K$9,1)</f>
        <v>3</v>
      </c>
      <c r="N4" s="4">
        <f>_xlfn.RANK.EQ(K4,K$4:K$9,1)</f>
        <v>3</v>
      </c>
    </row>
    <row r="5" spans="3:16" x14ac:dyDescent="0.25">
      <c r="C5" s="4" t="s">
        <v>11</v>
      </c>
      <c r="D5" s="4" t="s">
        <v>18</v>
      </c>
      <c r="E5" s="4" t="s">
        <v>23</v>
      </c>
      <c r="F5" s="4">
        <v>2</v>
      </c>
      <c r="G5" s="4">
        <v>1000</v>
      </c>
      <c r="H5" s="4">
        <v>10000</v>
      </c>
      <c r="I5" s="4">
        <v>100</v>
      </c>
      <c r="J5" s="4">
        <f t="shared" ref="J5:J9" si="0">H5*$G$1</f>
        <v>1800</v>
      </c>
      <c r="K5" s="4">
        <f>J5/F5</f>
        <v>900</v>
      </c>
      <c r="L5" s="4">
        <f>_xlfn.RANK.AVG(K5,$K$4:K$9,1)</f>
        <v>1.5</v>
      </c>
      <c r="M5" s="4">
        <f t="shared" ref="M5:M9" si="1">_xlfn.RANK.EQ(K5,K$4:K$9,1)</f>
        <v>1</v>
      </c>
      <c r="N5" s="4">
        <f t="shared" ref="N5:N9" si="2">_xlfn.RANK.EQ(K5,K$4:K$9,1)</f>
        <v>1</v>
      </c>
    </row>
    <row r="6" spans="3:16" x14ac:dyDescent="0.25">
      <c r="C6" s="4" t="s">
        <v>12</v>
      </c>
      <c r="D6" s="4" t="s">
        <v>19</v>
      </c>
      <c r="E6" s="4" t="s">
        <v>23</v>
      </c>
      <c r="F6" s="4">
        <v>6</v>
      </c>
      <c r="G6" s="4">
        <v>7000</v>
      </c>
      <c r="H6" s="4">
        <v>200000</v>
      </c>
      <c r="I6" s="4">
        <v>1000</v>
      </c>
      <c r="J6" s="4">
        <f t="shared" si="0"/>
        <v>36000</v>
      </c>
      <c r="K6" s="4">
        <f>J6/F6</f>
        <v>6000</v>
      </c>
      <c r="L6" s="4">
        <f>_xlfn.RANK.AVG(K6,$K$4:K$9,1)</f>
        <v>4</v>
      </c>
      <c r="M6" s="4">
        <f t="shared" si="1"/>
        <v>4</v>
      </c>
      <c r="N6" s="4">
        <f t="shared" si="2"/>
        <v>4</v>
      </c>
    </row>
    <row r="7" spans="3:16" x14ac:dyDescent="0.25">
      <c r="C7" s="4" t="s">
        <v>13</v>
      </c>
      <c r="D7" s="4" t="s">
        <v>20</v>
      </c>
      <c r="E7" s="4" t="s">
        <v>24</v>
      </c>
      <c r="F7" s="4">
        <v>1</v>
      </c>
      <c r="G7" s="4">
        <v>15000</v>
      </c>
      <c r="H7" s="4">
        <v>200000</v>
      </c>
      <c r="I7" s="4">
        <v>5000</v>
      </c>
      <c r="J7" s="4">
        <f t="shared" si="0"/>
        <v>36000</v>
      </c>
      <c r="K7" s="4">
        <f t="shared" ref="K7:K9" si="3">J7/F7</f>
        <v>36000</v>
      </c>
      <c r="L7" s="4">
        <f>_xlfn.RANK.AVG(K7,$K$4:K$9,1)</f>
        <v>6</v>
      </c>
      <c r="M7" s="4">
        <f t="shared" si="1"/>
        <v>6</v>
      </c>
      <c r="N7" s="4">
        <f t="shared" si="2"/>
        <v>6</v>
      </c>
    </row>
    <row r="8" spans="3:16" x14ac:dyDescent="0.25">
      <c r="C8" s="4" t="s">
        <v>14</v>
      </c>
      <c r="D8" s="4" t="s">
        <v>27</v>
      </c>
      <c r="E8" s="4" t="s">
        <v>24</v>
      </c>
      <c r="F8" s="4">
        <v>3</v>
      </c>
      <c r="G8" s="4">
        <v>12000</v>
      </c>
      <c r="H8" s="4">
        <v>150000</v>
      </c>
      <c r="I8" s="4">
        <v>7000</v>
      </c>
      <c r="J8" s="4">
        <f t="shared" si="0"/>
        <v>27000</v>
      </c>
      <c r="K8" s="4">
        <f t="shared" si="3"/>
        <v>9000</v>
      </c>
      <c r="L8" s="4">
        <f>_xlfn.RANK.AVG(K8,$K$4:K$9,1)</f>
        <v>5</v>
      </c>
      <c r="M8" s="4">
        <f t="shared" si="1"/>
        <v>5</v>
      </c>
      <c r="N8" s="4">
        <f t="shared" si="2"/>
        <v>5</v>
      </c>
      <c r="P8" t="s">
        <v>44</v>
      </c>
    </row>
    <row r="9" spans="3:16" x14ac:dyDescent="0.25">
      <c r="C9" s="4" t="s">
        <v>15</v>
      </c>
      <c r="D9" s="4" t="s">
        <v>21</v>
      </c>
      <c r="E9" s="4" t="s">
        <v>23</v>
      </c>
      <c r="F9" s="4">
        <v>10</v>
      </c>
      <c r="G9" s="4">
        <v>2000</v>
      </c>
      <c r="H9" s="4">
        <v>50000</v>
      </c>
      <c r="I9" s="4">
        <v>20</v>
      </c>
      <c r="J9" s="4">
        <f t="shared" si="0"/>
        <v>9000</v>
      </c>
      <c r="K9" s="4">
        <f t="shared" si="3"/>
        <v>900</v>
      </c>
      <c r="L9" s="4">
        <f>_xlfn.RANK.AVG(K9,$K$4:K$9,1)</f>
        <v>1.5</v>
      </c>
      <c r="M9" s="4">
        <f t="shared" si="1"/>
        <v>1</v>
      </c>
      <c r="N9" s="4">
        <f t="shared" si="2"/>
        <v>1</v>
      </c>
    </row>
    <row r="10" spans="3:16" x14ac:dyDescent="0.25">
      <c r="C10" s="8" t="s">
        <v>41</v>
      </c>
      <c r="D10" s="8"/>
      <c r="E10" s="8"/>
      <c r="F10" s="8">
        <f>SUM(F4:F9)</f>
        <v>27</v>
      </c>
      <c r="G10" s="8">
        <f>SUM(G4:G9)</f>
        <v>42000</v>
      </c>
      <c r="H10" s="8">
        <f>SUM(H4:H9)</f>
        <v>710000</v>
      </c>
      <c r="I10" s="8">
        <f>SUM(I4:I9)</f>
        <v>13820</v>
      </c>
      <c r="J10" s="8"/>
      <c r="K10" s="8"/>
      <c r="L10" s="8"/>
      <c r="M10" s="8"/>
      <c r="N10" s="8"/>
    </row>
    <row r="12" spans="3:16" x14ac:dyDescent="0.25">
      <c r="C12" s="7" t="s">
        <v>40</v>
      </c>
      <c r="F12">
        <f>MIN(F4:F9)</f>
        <v>1</v>
      </c>
      <c r="G12">
        <f>MIN(G4:G9)</f>
        <v>1000</v>
      </c>
      <c r="H12">
        <f t="shared" ref="H12:K12" si="4">MIN(H4:H9)</f>
        <v>10000</v>
      </c>
      <c r="I12">
        <f t="shared" si="4"/>
        <v>20</v>
      </c>
      <c r="J12">
        <f t="shared" si="4"/>
        <v>1800</v>
      </c>
      <c r="K12">
        <f t="shared" si="4"/>
        <v>900</v>
      </c>
    </row>
    <row r="13" spans="3:16" x14ac:dyDescent="0.25">
      <c r="C13" s="7" t="s">
        <v>43</v>
      </c>
      <c r="F13">
        <f>MAX(F4:F9)</f>
        <v>10</v>
      </c>
      <c r="G13">
        <f t="shared" ref="G13:K13" si="5">MAX(G4:G9)</f>
        <v>15000</v>
      </c>
      <c r="H13">
        <f t="shared" si="5"/>
        <v>200000</v>
      </c>
      <c r="I13">
        <f t="shared" si="5"/>
        <v>7000</v>
      </c>
      <c r="J13">
        <f t="shared" si="5"/>
        <v>36000</v>
      </c>
      <c r="K13">
        <f t="shared" si="5"/>
        <v>36000</v>
      </c>
    </row>
    <row r="14" spans="3:16" x14ac:dyDescent="0.25">
      <c r="C14" s="7" t="s">
        <v>42</v>
      </c>
      <c r="F14">
        <f>AVERAGE(F4:F9)</f>
        <v>4.5</v>
      </c>
      <c r="G14">
        <f t="shared" ref="G14:K14" si="6">AVERAGE(G4:G9)</f>
        <v>7000</v>
      </c>
      <c r="H14">
        <f t="shared" si="6"/>
        <v>118333.33333333333</v>
      </c>
      <c r="I14">
        <f t="shared" si="6"/>
        <v>2303.3333333333335</v>
      </c>
      <c r="J14">
        <f t="shared" si="6"/>
        <v>21300</v>
      </c>
      <c r="K14">
        <f t="shared" si="6"/>
        <v>9400</v>
      </c>
    </row>
    <row r="16" spans="3:16" x14ac:dyDescent="0.25">
      <c r="K16" t="s">
        <v>44</v>
      </c>
    </row>
    <row r="17" spans="6:8" x14ac:dyDescent="0.25">
      <c r="F17" s="3" t="s">
        <v>25</v>
      </c>
      <c r="G17" t="s">
        <v>48</v>
      </c>
    </row>
    <row r="18" spans="6:8" x14ac:dyDescent="0.25">
      <c r="F18" s="4">
        <v>5</v>
      </c>
      <c r="G18">
        <v>2</v>
      </c>
      <c r="H18">
        <f>F18*G18</f>
        <v>10</v>
      </c>
    </row>
    <row r="19" spans="6:8" x14ac:dyDescent="0.25">
      <c r="F19" s="4">
        <v>2</v>
      </c>
      <c r="G19">
        <v>3</v>
      </c>
      <c r="H19">
        <f t="shared" ref="H19:H23" si="7">F19*G19</f>
        <v>6</v>
      </c>
    </row>
    <row r="20" spans="6:8" x14ac:dyDescent="0.25">
      <c r="F20" s="4">
        <v>6</v>
      </c>
      <c r="G20">
        <v>9</v>
      </c>
      <c r="H20">
        <f t="shared" si="7"/>
        <v>54</v>
      </c>
    </row>
    <row r="21" spans="6:8" x14ac:dyDescent="0.25">
      <c r="F21" s="4">
        <v>1</v>
      </c>
      <c r="G21">
        <v>14</v>
      </c>
      <c r="H21">
        <f t="shared" si="7"/>
        <v>14</v>
      </c>
    </row>
    <row r="22" spans="6:8" x14ac:dyDescent="0.25">
      <c r="F22" s="4">
        <v>3</v>
      </c>
      <c r="G22">
        <v>20</v>
      </c>
      <c r="H22">
        <f t="shared" si="7"/>
        <v>60</v>
      </c>
    </row>
    <row r="23" spans="6:8" x14ac:dyDescent="0.25">
      <c r="F23" s="4">
        <v>10</v>
      </c>
      <c r="G23">
        <v>18</v>
      </c>
      <c r="H23">
        <f t="shared" si="7"/>
        <v>180</v>
      </c>
    </row>
    <row r="24" spans="6:8" x14ac:dyDescent="0.25">
      <c r="H24">
        <f>SUM(H18:H23)</f>
        <v>324</v>
      </c>
    </row>
    <row r="25" spans="6:8" x14ac:dyDescent="0.25">
      <c r="F25">
        <f>SUMPRODUCT(F18:F23,G18:G23)</f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672E-F001-4361-94A5-08E70952C2EE}">
  <dimension ref="C1:M33"/>
  <sheetViews>
    <sheetView topLeftCell="A23" workbookViewId="0">
      <selection activeCell="M26" sqref="M26"/>
    </sheetView>
  </sheetViews>
  <sheetFormatPr defaultRowHeight="15" x14ac:dyDescent="0.25"/>
  <cols>
    <col min="8" max="8" width="13.140625" bestFit="1" customWidth="1"/>
    <col min="13" max="13" width="26.7109375" bestFit="1" customWidth="1"/>
  </cols>
  <sheetData>
    <row r="1" spans="3:13" x14ac:dyDescent="0.25">
      <c r="D1" t="s">
        <v>49</v>
      </c>
      <c r="H1" t="s">
        <v>50</v>
      </c>
      <c r="M1" t="s">
        <v>51</v>
      </c>
    </row>
    <row r="3" spans="3:13" x14ac:dyDescent="0.25">
      <c r="C3" s="21" t="s">
        <v>53</v>
      </c>
      <c r="D3" s="21"/>
      <c r="E3" s="21"/>
      <c r="F3" s="21"/>
      <c r="H3" t="s">
        <v>52</v>
      </c>
      <c r="M3" t="str">
        <f>TRIM(C3)</f>
        <v>ARC da25 8:35</v>
      </c>
    </row>
    <row r="6" spans="3:13" x14ac:dyDescent="0.25">
      <c r="C6" t="s">
        <v>54</v>
      </c>
      <c r="E6" t="s">
        <v>55</v>
      </c>
      <c r="H6" t="s">
        <v>56</v>
      </c>
      <c r="M6" t="str">
        <f>_xlfn.CONCAT(C6,E6)</f>
        <v>ARCda25</v>
      </c>
    </row>
    <row r="7" spans="3:13" x14ac:dyDescent="0.25">
      <c r="C7" t="s">
        <v>54</v>
      </c>
      <c r="E7" t="s">
        <v>55</v>
      </c>
      <c r="G7" s="10" t="s">
        <v>57</v>
      </c>
      <c r="H7" t="s">
        <v>56</v>
      </c>
      <c r="M7" t="str">
        <f>_xlfn.CONCAT(C7," ",E7," ",G7)</f>
        <v>ARC da25 8:35</v>
      </c>
    </row>
    <row r="10" spans="3:13" x14ac:dyDescent="0.25">
      <c r="C10" t="s">
        <v>54</v>
      </c>
      <c r="E10" t="s">
        <v>55</v>
      </c>
      <c r="G10" s="10" t="s">
        <v>57</v>
      </c>
      <c r="H10" t="s">
        <v>58</v>
      </c>
      <c r="M10" t="str">
        <f>C10&amp;" "&amp;E10</f>
        <v>ARC da25</v>
      </c>
    </row>
    <row r="12" spans="3:13" x14ac:dyDescent="0.25">
      <c r="C12" s="21" t="s">
        <v>59</v>
      </c>
      <c r="D12" s="21"/>
      <c r="E12" s="21"/>
      <c r="H12" t="s">
        <v>60</v>
      </c>
      <c r="M12" t="str">
        <f>RIGHT(C12,6)</f>
        <v>5 8:35</v>
      </c>
    </row>
    <row r="13" spans="3:13" x14ac:dyDescent="0.25">
      <c r="C13" s="21" t="s">
        <v>59</v>
      </c>
      <c r="D13" s="21"/>
      <c r="E13" s="21"/>
      <c r="H13" t="s">
        <v>61</v>
      </c>
      <c r="M13" t="str">
        <f>LEFT(C13,8)</f>
        <v>ARC da25</v>
      </c>
    </row>
    <row r="14" spans="3:13" x14ac:dyDescent="0.25">
      <c r="H14" t="s">
        <v>44</v>
      </c>
    </row>
    <row r="15" spans="3:13" x14ac:dyDescent="0.25">
      <c r="C15" s="21" t="s">
        <v>59</v>
      </c>
      <c r="D15" s="21"/>
      <c r="E15" s="21"/>
      <c r="H15" t="s">
        <v>62</v>
      </c>
      <c r="M15" t="str">
        <f>MID(C15,5,4)</f>
        <v>da25</v>
      </c>
    </row>
    <row r="17" spans="3:13" x14ac:dyDescent="0.25">
      <c r="C17" s="21" t="s">
        <v>63</v>
      </c>
      <c r="D17" s="21"/>
      <c r="E17" s="21"/>
      <c r="H17" t="s">
        <v>62</v>
      </c>
      <c r="M17" t="str">
        <f>MID(C17,10,4)</f>
        <v>8:35</v>
      </c>
    </row>
    <row r="20" spans="3:13" x14ac:dyDescent="0.25">
      <c r="C20" s="21" t="s">
        <v>59</v>
      </c>
      <c r="D20" s="21"/>
      <c r="E20" s="21"/>
      <c r="H20" t="s">
        <v>64</v>
      </c>
      <c r="M20" t="str">
        <f>UPPER(C20)</f>
        <v>ARC DA25 8:35</v>
      </c>
    </row>
    <row r="22" spans="3:13" x14ac:dyDescent="0.25">
      <c r="C22" s="21" t="s">
        <v>59</v>
      </c>
      <c r="D22" s="21"/>
      <c r="E22" s="21"/>
      <c r="H22" t="s">
        <v>65</v>
      </c>
      <c r="M22" t="str">
        <f>LOWER(C22)</f>
        <v>arc da25 8:35</v>
      </c>
    </row>
    <row r="24" spans="3:13" x14ac:dyDescent="0.25">
      <c r="C24" s="21" t="s">
        <v>59</v>
      </c>
      <c r="D24" s="21"/>
      <c r="E24" s="21"/>
      <c r="H24" t="s">
        <v>66</v>
      </c>
      <c r="M24" t="str">
        <f>SUBSTITUTE(C24,"da25","da24")</f>
        <v>ARC da24 8:35</v>
      </c>
    </row>
    <row r="26" spans="3:13" x14ac:dyDescent="0.25">
      <c r="C26" s="21" t="s">
        <v>67</v>
      </c>
      <c r="D26" s="21"/>
      <c r="E26" s="21"/>
      <c r="H26" t="s">
        <v>66</v>
      </c>
    </row>
    <row r="28" spans="3:13" x14ac:dyDescent="0.25">
      <c r="C28" s="21" t="s">
        <v>67</v>
      </c>
      <c r="D28" s="21"/>
      <c r="E28" s="21"/>
      <c r="H28" t="s">
        <v>68</v>
      </c>
      <c r="M28">
        <f>LEN(C28)</f>
        <v>20</v>
      </c>
    </row>
    <row r="31" spans="3:13" x14ac:dyDescent="0.25">
      <c r="C31" s="21" t="s">
        <v>59</v>
      </c>
      <c r="D31" s="21"/>
      <c r="E31" s="21"/>
      <c r="H31" t="str">
        <f>MID(C31,5,LEN(C31))</f>
        <v>da25 8:35</v>
      </c>
    </row>
    <row r="32" spans="3:13" x14ac:dyDescent="0.25">
      <c r="C32" s="21" t="s">
        <v>67</v>
      </c>
      <c r="D32" s="21"/>
      <c r="E32" s="21"/>
      <c r="H32" t="str">
        <f t="shared" ref="H32:H33" si="0">MID(C32,5,LEN(C32))</f>
        <v>da25 in ARC 8:35</v>
      </c>
    </row>
    <row r="33" spans="3:8" x14ac:dyDescent="0.25">
      <c r="C33" s="21" t="s">
        <v>69</v>
      </c>
      <c r="D33" s="21"/>
      <c r="E33" s="21"/>
      <c r="H33" t="str">
        <f t="shared" si="0"/>
        <v>da25 in vigo camp ARC 8:35</v>
      </c>
    </row>
  </sheetData>
  <mergeCells count="13">
    <mergeCell ref="C3:F3"/>
    <mergeCell ref="C12:E12"/>
    <mergeCell ref="C13:E13"/>
    <mergeCell ref="C15:E15"/>
    <mergeCell ref="C17:E17"/>
    <mergeCell ref="C31:E31"/>
    <mergeCell ref="C32:E32"/>
    <mergeCell ref="C33:E33"/>
    <mergeCell ref="C20:E20"/>
    <mergeCell ref="C22:E22"/>
    <mergeCell ref="C24:E24"/>
    <mergeCell ref="C26:E26"/>
    <mergeCell ref="C28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8837-2940-4416-9C94-EBCEA82B9C47}">
  <dimension ref="E3:H22"/>
  <sheetViews>
    <sheetView topLeftCell="A3" workbookViewId="0">
      <selection activeCell="H23" sqref="H23"/>
    </sheetView>
  </sheetViews>
  <sheetFormatPr defaultRowHeight="15" x14ac:dyDescent="0.25"/>
  <cols>
    <col min="5" max="5" width="36.140625" bestFit="1" customWidth="1"/>
    <col min="8" max="8" width="12.28515625" bestFit="1" customWidth="1"/>
  </cols>
  <sheetData>
    <row r="3" spans="5:8" x14ac:dyDescent="0.25">
      <c r="H3" t="s">
        <v>72</v>
      </c>
    </row>
    <row r="4" spans="5:8" x14ac:dyDescent="0.25">
      <c r="E4" s="11">
        <v>1000.569</v>
      </c>
      <c r="H4" t="s">
        <v>73</v>
      </c>
    </row>
    <row r="6" spans="5:8" x14ac:dyDescent="0.25">
      <c r="E6" s="12">
        <v>1000.569</v>
      </c>
      <c r="H6" t="s">
        <v>70</v>
      </c>
    </row>
    <row r="8" spans="5:8" x14ac:dyDescent="0.25">
      <c r="E8" s="13">
        <v>1000.569</v>
      </c>
      <c r="H8" t="s">
        <v>71</v>
      </c>
    </row>
    <row r="10" spans="5:8" x14ac:dyDescent="0.25">
      <c r="E10" s="14">
        <v>45802</v>
      </c>
      <c r="H10" t="s">
        <v>74</v>
      </c>
    </row>
    <row r="12" spans="5:8" x14ac:dyDescent="0.25">
      <c r="E12" s="15">
        <v>45802</v>
      </c>
      <c r="H12" t="s">
        <v>75</v>
      </c>
    </row>
    <row r="14" spans="5:8" x14ac:dyDescent="0.25">
      <c r="E14" s="16">
        <v>0.26597222222222222</v>
      </c>
      <c r="H14" t="s">
        <v>76</v>
      </c>
    </row>
    <row r="16" spans="5:8" x14ac:dyDescent="0.25">
      <c r="E16" s="17">
        <v>2</v>
      </c>
      <c r="H16" t="s">
        <v>77</v>
      </c>
    </row>
    <row r="18" spans="5:8" x14ac:dyDescent="0.25">
      <c r="E18" s="17">
        <v>1.57</v>
      </c>
      <c r="H18" t="s">
        <v>77</v>
      </c>
    </row>
    <row r="20" spans="5:8" x14ac:dyDescent="0.25">
      <c r="E20" s="18">
        <v>2</v>
      </c>
      <c r="H20" t="s">
        <v>78</v>
      </c>
    </row>
    <row r="22" spans="5:8" x14ac:dyDescent="0.25">
      <c r="E22" s="19">
        <v>45918.229166666664</v>
      </c>
      <c r="H22" t="s">
        <v>79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1DD0-177C-4507-8E92-F111DAF14CFB}">
  <dimension ref="C1:M15"/>
  <sheetViews>
    <sheetView topLeftCell="B1" workbookViewId="0">
      <selection activeCell="C3" sqref="C3:I9"/>
    </sheetView>
  </sheetViews>
  <sheetFormatPr defaultRowHeight="15" x14ac:dyDescent="0.25"/>
  <cols>
    <col min="3" max="3" width="17.42578125" bestFit="1" customWidth="1"/>
    <col min="4" max="4" width="11.7109375" bestFit="1" customWidth="1"/>
    <col min="5" max="5" width="11.28515625" bestFit="1" customWidth="1"/>
    <col min="6" max="6" width="7.28515625" bestFit="1" customWidth="1"/>
    <col min="7" max="7" width="44.140625" bestFit="1" customWidth="1"/>
    <col min="8" max="8" width="13.140625" bestFit="1" customWidth="1"/>
    <col min="9" max="9" width="10" bestFit="1" customWidth="1"/>
    <col min="10" max="10" width="29.42578125" bestFit="1" customWidth="1"/>
    <col min="12" max="12" width="11.28515625" bestFit="1" customWidth="1"/>
  </cols>
  <sheetData>
    <row r="1" spans="3:13" x14ac:dyDescent="0.25">
      <c r="H1" t="s">
        <v>84</v>
      </c>
      <c r="I1">
        <v>1800</v>
      </c>
    </row>
    <row r="3" spans="3:13" x14ac:dyDescent="0.25">
      <c r="C3" s="3" t="s">
        <v>16</v>
      </c>
      <c r="D3" s="3" t="s">
        <v>17</v>
      </c>
      <c r="E3" s="3" t="s">
        <v>22</v>
      </c>
      <c r="F3" s="3" t="s">
        <v>25</v>
      </c>
      <c r="G3" s="3" t="s">
        <v>26</v>
      </c>
      <c r="H3" s="3" t="s">
        <v>28</v>
      </c>
      <c r="I3" s="3" t="s">
        <v>29</v>
      </c>
      <c r="J3" s="9"/>
      <c r="K3" s="9" t="s">
        <v>81</v>
      </c>
      <c r="L3" s="9" t="s">
        <v>82</v>
      </c>
      <c r="M3" s="9" t="s">
        <v>83</v>
      </c>
    </row>
    <row r="4" spans="3:13" ht="45" x14ac:dyDescent="0.25">
      <c r="C4" s="4" t="s">
        <v>10</v>
      </c>
      <c r="D4" s="5" t="s">
        <v>30</v>
      </c>
      <c r="E4" s="4" t="s">
        <v>23</v>
      </c>
      <c r="F4" s="4">
        <v>5</v>
      </c>
      <c r="G4" s="4">
        <v>5000</v>
      </c>
      <c r="H4" s="4">
        <v>100000</v>
      </c>
      <c r="I4" s="4">
        <v>700</v>
      </c>
      <c r="J4" s="7" t="str">
        <f>IF(I4&gt;I$1,I4&amp;" is large number "&amp;I$1,I4&amp;" is small number "&amp;I$1)</f>
        <v>700 is small number 1800</v>
      </c>
      <c r="K4" t="b">
        <f>I4=F$11</f>
        <v>0</v>
      </c>
      <c r="L4" t="b">
        <f>I4&gt;F$11</f>
        <v>0</v>
      </c>
      <c r="M4" t="b">
        <f>I4&lt;F$11</f>
        <v>1</v>
      </c>
    </row>
    <row r="5" spans="3:13" x14ac:dyDescent="0.25">
      <c r="C5" s="4" t="s">
        <v>11</v>
      </c>
      <c r="D5" s="4" t="s">
        <v>18</v>
      </c>
      <c r="E5" s="4" t="s">
        <v>23</v>
      </c>
      <c r="F5" s="4">
        <v>2</v>
      </c>
      <c r="G5" s="4">
        <v>1000</v>
      </c>
      <c r="H5" s="4">
        <v>10000</v>
      </c>
      <c r="I5" s="4">
        <v>100</v>
      </c>
      <c r="J5" s="7" t="str">
        <f t="shared" ref="J5:J9" si="0">IF(I5&gt;I$1,I5&amp;" is large number "&amp;I$1,I5&amp;" is small number "&amp;I$1)</f>
        <v>100 is small number 1800</v>
      </c>
      <c r="K5" t="b">
        <f t="shared" ref="K5:K9" si="1">I5=F$11</f>
        <v>0</v>
      </c>
      <c r="L5" t="b">
        <f t="shared" ref="L5:L9" si="2">I5&gt;F$11</f>
        <v>0</v>
      </c>
      <c r="M5" t="b">
        <f t="shared" ref="M5:M9" si="3">I5&lt;F$11</f>
        <v>1</v>
      </c>
    </row>
    <row r="6" spans="3:13" x14ac:dyDescent="0.25">
      <c r="C6" s="4" t="s">
        <v>12</v>
      </c>
      <c r="D6" s="4" t="s">
        <v>19</v>
      </c>
      <c r="E6" s="4" t="s">
        <v>23</v>
      </c>
      <c r="F6" s="4">
        <v>6</v>
      </c>
      <c r="G6" s="4">
        <v>7000</v>
      </c>
      <c r="H6" s="4">
        <v>200000</v>
      </c>
      <c r="I6" s="4">
        <v>1000</v>
      </c>
      <c r="J6" s="7" t="str">
        <f t="shared" si="0"/>
        <v>1000 is small number 1800</v>
      </c>
      <c r="K6" t="b">
        <f t="shared" si="1"/>
        <v>1</v>
      </c>
      <c r="L6" t="b">
        <f t="shared" si="2"/>
        <v>0</v>
      </c>
      <c r="M6" t="b">
        <f t="shared" si="3"/>
        <v>0</v>
      </c>
    </row>
    <row r="7" spans="3:13" x14ac:dyDescent="0.25">
      <c r="C7" s="4" t="s">
        <v>13</v>
      </c>
      <c r="D7" s="4" t="s">
        <v>20</v>
      </c>
      <c r="E7" s="4" t="s">
        <v>24</v>
      </c>
      <c r="F7" s="4">
        <v>1</v>
      </c>
      <c r="G7" s="4">
        <v>15000</v>
      </c>
      <c r="H7" s="4">
        <v>200000</v>
      </c>
      <c r="I7" s="4">
        <v>5000</v>
      </c>
      <c r="J7" s="7" t="str">
        <f t="shared" si="0"/>
        <v>5000 is large number 1800</v>
      </c>
      <c r="K7" t="b">
        <f t="shared" si="1"/>
        <v>0</v>
      </c>
      <c r="L7" t="b">
        <f t="shared" si="2"/>
        <v>1</v>
      </c>
      <c r="M7" t="b">
        <f t="shared" si="3"/>
        <v>0</v>
      </c>
    </row>
    <row r="8" spans="3:13" x14ac:dyDescent="0.25">
      <c r="C8" s="4" t="s">
        <v>14</v>
      </c>
      <c r="D8" s="4" t="s">
        <v>27</v>
      </c>
      <c r="E8" s="4" t="s">
        <v>24</v>
      </c>
      <c r="F8" s="4">
        <v>3</v>
      </c>
      <c r="G8" s="4">
        <v>12000</v>
      </c>
      <c r="H8" s="4">
        <v>150000</v>
      </c>
      <c r="I8" s="4">
        <v>7000</v>
      </c>
      <c r="J8" s="7" t="str">
        <f t="shared" si="0"/>
        <v>7000 is large number 1800</v>
      </c>
      <c r="K8" t="b">
        <f t="shared" si="1"/>
        <v>0</v>
      </c>
      <c r="L8" t="b">
        <f t="shared" si="2"/>
        <v>1</v>
      </c>
      <c r="M8" t="b">
        <f t="shared" si="3"/>
        <v>0</v>
      </c>
    </row>
    <row r="9" spans="3:13" x14ac:dyDescent="0.25">
      <c r="C9" s="4" t="s">
        <v>15</v>
      </c>
      <c r="D9" s="4" t="s">
        <v>21</v>
      </c>
      <c r="E9" s="4" t="s">
        <v>23</v>
      </c>
      <c r="F9" s="4">
        <v>10</v>
      </c>
      <c r="G9" s="4">
        <v>2000</v>
      </c>
      <c r="H9" s="4">
        <v>50000</v>
      </c>
      <c r="I9" s="4">
        <v>120</v>
      </c>
      <c r="J9" s="7" t="str">
        <f t="shared" si="0"/>
        <v>120 is small number 1800</v>
      </c>
      <c r="K9" t="b">
        <f t="shared" si="1"/>
        <v>0</v>
      </c>
      <c r="L9" t="b">
        <f t="shared" si="2"/>
        <v>0</v>
      </c>
      <c r="M9" t="b">
        <f t="shared" si="3"/>
        <v>1</v>
      </c>
    </row>
    <row r="11" spans="3:13" x14ac:dyDescent="0.25">
      <c r="E11" s="7" t="s">
        <v>80</v>
      </c>
      <c r="F11" s="7">
        <v>1000</v>
      </c>
    </row>
    <row r="13" spans="3:13" x14ac:dyDescent="0.25">
      <c r="G13" s="20" t="str">
        <f xml:space="preserve"> "are all value in emp must be greater than = " &amp; F11</f>
        <v>are all value in emp must be greater than = 1000</v>
      </c>
      <c r="H13" t="b">
        <f>AND(I4&gt;F11,I5&gt;F11,I6&gt;F11,I7&gt;F11,I8&gt;F11,I9&gt;F11)</f>
        <v>0</v>
      </c>
    </row>
    <row r="14" spans="3:13" x14ac:dyDescent="0.25">
      <c r="J14" t="s">
        <v>44</v>
      </c>
    </row>
    <row r="15" spans="3:13" x14ac:dyDescent="0.25">
      <c r="G15" s="20" t="str">
        <f xml:space="preserve"> "is any value in emp greater than = " &amp; F11</f>
        <v>is any value in emp greater than = 1000</v>
      </c>
      <c r="H15" t="b">
        <f>OR(H4&gt;F11,H5&gt;F11,H6&gt;F11,H7&gt;F11,H8&gt;F11,H9&gt;F11)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B207-AEF7-42B1-A1C1-B39CD14D281B}">
  <dimension ref="C1:K9"/>
  <sheetViews>
    <sheetView workbookViewId="0">
      <selection activeCell="C3" sqref="C3:I9"/>
    </sheetView>
  </sheetViews>
  <sheetFormatPr defaultRowHeight="15" x14ac:dyDescent="0.25"/>
  <cols>
    <col min="3" max="3" width="17.42578125" bestFit="1" customWidth="1"/>
    <col min="4" max="4" width="11.7109375" bestFit="1" customWidth="1"/>
    <col min="5" max="5" width="7" bestFit="1" customWidth="1"/>
    <col min="6" max="6" width="7.28515625" bestFit="1" customWidth="1"/>
    <col min="7" max="7" width="15.42578125" bestFit="1" customWidth="1"/>
    <col min="8" max="8" width="7" bestFit="1" customWidth="1"/>
    <col min="9" max="9" width="10" bestFit="1" customWidth="1"/>
    <col min="10" max="10" width="14" bestFit="1" customWidth="1"/>
    <col min="11" max="11" width="12.28515625" bestFit="1" customWidth="1"/>
  </cols>
  <sheetData>
    <row r="1" spans="3:11" x14ac:dyDescent="0.25">
      <c r="I1" t="s">
        <v>85</v>
      </c>
      <c r="J1">
        <v>500</v>
      </c>
    </row>
    <row r="3" spans="3:11" x14ac:dyDescent="0.25">
      <c r="C3" s="3" t="s">
        <v>16</v>
      </c>
      <c r="D3" s="3" t="s">
        <v>17</v>
      </c>
      <c r="E3" s="3" t="s">
        <v>22</v>
      </c>
      <c r="F3" s="3" t="s">
        <v>25</v>
      </c>
      <c r="G3" s="3" t="s">
        <v>26</v>
      </c>
      <c r="H3" s="3" t="s">
        <v>28</v>
      </c>
      <c r="I3" s="3" t="s">
        <v>29</v>
      </c>
    </row>
    <row r="4" spans="3:11" ht="45" x14ac:dyDescent="0.25">
      <c r="C4" s="4" t="s">
        <v>10</v>
      </c>
      <c r="D4" s="5" t="s">
        <v>30</v>
      </c>
      <c r="E4" s="4" t="s">
        <v>23</v>
      </c>
      <c r="F4" s="4">
        <v>5</v>
      </c>
      <c r="G4" s="4">
        <v>5000</v>
      </c>
      <c r="H4" s="4">
        <v>100000</v>
      </c>
      <c r="I4" s="4">
        <v>700</v>
      </c>
      <c r="J4" t="str">
        <f>IF(I4&lt;=400,"kam emp hai",IF(I4&lt;=1000,"thode emp hai","bjot emp hai"))</f>
        <v>thode emp hai</v>
      </c>
      <c r="K4" t="str">
        <f>IF(I4&gt;=400,"thode emp",IF(I4&gt;1000,"bhot emp","kam emp hai"))</f>
        <v>thode emp</v>
      </c>
    </row>
    <row r="5" spans="3:11" x14ac:dyDescent="0.25">
      <c r="C5" s="4" t="s">
        <v>11</v>
      </c>
      <c r="D5" s="4" t="s">
        <v>18</v>
      </c>
      <c r="E5" s="4" t="s">
        <v>23</v>
      </c>
      <c r="F5" s="4">
        <v>2</v>
      </c>
      <c r="G5" s="4">
        <v>1000</v>
      </c>
      <c r="H5" s="4">
        <v>10000</v>
      </c>
      <c r="I5" s="4">
        <v>100</v>
      </c>
      <c r="J5" t="str">
        <f t="shared" ref="J5:J9" si="0">IF(I5&lt;=400,"kam emp hai",IF(I5&lt;=1000,"thode emp hai","bjot emp hai"))</f>
        <v>kam emp hai</v>
      </c>
      <c r="K5" t="str">
        <f t="shared" ref="K5:K9" si="1">IF(I5&gt;=400,"thode emp",IF(I5&gt;1000,"bhot emp","kam emp hai"))</f>
        <v>kam emp hai</v>
      </c>
    </row>
    <row r="6" spans="3:11" x14ac:dyDescent="0.25">
      <c r="C6" s="4" t="s">
        <v>12</v>
      </c>
      <c r="D6" s="4" t="s">
        <v>19</v>
      </c>
      <c r="E6" s="4" t="s">
        <v>23</v>
      </c>
      <c r="F6" s="4">
        <v>6</v>
      </c>
      <c r="G6" s="4">
        <v>7000</v>
      </c>
      <c r="H6" s="4">
        <v>200000</v>
      </c>
      <c r="I6" s="4">
        <v>1000</v>
      </c>
      <c r="J6" t="str">
        <f t="shared" si="0"/>
        <v>thode emp hai</v>
      </c>
      <c r="K6" t="str">
        <f t="shared" si="1"/>
        <v>thode emp</v>
      </c>
    </row>
    <row r="7" spans="3:11" x14ac:dyDescent="0.25">
      <c r="C7" s="4" t="s">
        <v>13</v>
      </c>
      <c r="D7" s="4" t="s">
        <v>20</v>
      </c>
      <c r="E7" s="4" t="s">
        <v>24</v>
      </c>
      <c r="F7" s="4">
        <v>1</v>
      </c>
      <c r="G7" s="4">
        <v>15000</v>
      </c>
      <c r="H7" s="4">
        <v>200000</v>
      </c>
      <c r="I7" s="4">
        <v>5000</v>
      </c>
      <c r="J7" t="str">
        <f t="shared" si="0"/>
        <v>bjot emp hai</v>
      </c>
      <c r="K7" t="str">
        <f t="shared" si="1"/>
        <v>thode emp</v>
      </c>
    </row>
    <row r="8" spans="3:11" x14ac:dyDescent="0.25">
      <c r="C8" s="4" t="s">
        <v>14</v>
      </c>
      <c r="D8" s="4" t="s">
        <v>27</v>
      </c>
      <c r="E8" s="4" t="s">
        <v>24</v>
      </c>
      <c r="F8" s="4">
        <v>3</v>
      </c>
      <c r="G8" s="4">
        <v>12000</v>
      </c>
      <c r="H8" s="4">
        <v>150000</v>
      </c>
      <c r="I8" s="4">
        <v>7000</v>
      </c>
      <c r="J8" t="str">
        <f t="shared" si="0"/>
        <v>bjot emp hai</v>
      </c>
      <c r="K8" t="str">
        <f t="shared" si="1"/>
        <v>thode emp</v>
      </c>
    </row>
    <row r="9" spans="3:11" x14ac:dyDescent="0.25">
      <c r="C9" s="4" t="s">
        <v>15</v>
      </c>
      <c r="D9" s="4" t="s">
        <v>21</v>
      </c>
      <c r="E9" s="4" t="s">
        <v>23</v>
      </c>
      <c r="F9" s="4">
        <v>10</v>
      </c>
      <c r="G9" s="4">
        <v>2000</v>
      </c>
      <c r="H9" s="4">
        <v>50000</v>
      </c>
      <c r="I9" s="4">
        <v>120</v>
      </c>
      <c r="J9" t="str">
        <f t="shared" si="0"/>
        <v>kam emp hai</v>
      </c>
      <c r="K9" t="str">
        <f t="shared" si="1"/>
        <v>kam emp hai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A99D-C434-48C5-8F4D-8CC6A3637F75}">
  <dimension ref="C4:N11"/>
  <sheetViews>
    <sheetView workbookViewId="0">
      <selection activeCell="C5" sqref="C5:I11"/>
    </sheetView>
  </sheetViews>
  <sheetFormatPr defaultRowHeight="15" x14ac:dyDescent="0.25"/>
  <cols>
    <col min="3" max="3" width="17.42578125" bestFit="1" customWidth="1"/>
    <col min="4" max="4" width="11.7109375" bestFit="1" customWidth="1"/>
    <col min="5" max="5" width="7" bestFit="1" customWidth="1"/>
    <col min="6" max="6" width="7.28515625" bestFit="1" customWidth="1"/>
    <col min="7" max="7" width="15.42578125" bestFit="1" customWidth="1"/>
    <col min="8" max="8" width="7" bestFit="1" customWidth="1"/>
    <col min="9" max="9" width="10" bestFit="1" customWidth="1"/>
    <col min="12" max="12" width="17.42578125" bestFit="1" customWidth="1"/>
    <col min="13" max="13" width="7.28515625" bestFit="1" customWidth="1"/>
    <col min="14" max="14" width="7" bestFit="1" customWidth="1"/>
  </cols>
  <sheetData>
    <row r="4" spans="3:14" x14ac:dyDescent="0.25">
      <c r="L4">
        <v>1</v>
      </c>
      <c r="M4">
        <v>2</v>
      </c>
      <c r="N4">
        <v>3</v>
      </c>
    </row>
    <row r="5" spans="3:14" x14ac:dyDescent="0.25">
      <c r="C5" s="3" t="s">
        <v>16</v>
      </c>
      <c r="D5" s="3" t="s">
        <v>17</v>
      </c>
      <c r="E5" s="3" t="s">
        <v>22</v>
      </c>
      <c r="F5" s="3" t="s">
        <v>25</v>
      </c>
      <c r="G5" s="3" t="s">
        <v>26</v>
      </c>
      <c r="H5" s="3" t="s">
        <v>28</v>
      </c>
      <c r="I5" s="3" t="s">
        <v>29</v>
      </c>
      <c r="L5" s="3" t="s">
        <v>16</v>
      </c>
      <c r="M5" s="3" t="s">
        <v>25</v>
      </c>
      <c r="N5" s="3" t="s">
        <v>28</v>
      </c>
    </row>
    <row r="6" spans="3:14" ht="45" x14ac:dyDescent="0.25">
      <c r="C6" s="4" t="s">
        <v>10</v>
      </c>
      <c r="D6" s="5" t="s">
        <v>30</v>
      </c>
      <c r="E6" s="4" t="s">
        <v>23</v>
      </c>
      <c r="F6" s="4">
        <f>VLOOKUP(C6,L$6:M$11,2,FALSE)</f>
        <v>5</v>
      </c>
      <c r="G6" s="4">
        <v>5000</v>
      </c>
      <c r="H6" s="4">
        <f>VLOOKUP(C6,L$5:N$11,3,FALSE)</f>
        <v>100000</v>
      </c>
      <c r="I6" s="4">
        <v>700</v>
      </c>
      <c r="L6" s="4" t="s">
        <v>12</v>
      </c>
      <c r="M6" s="4">
        <v>6</v>
      </c>
      <c r="N6" s="4">
        <v>200000</v>
      </c>
    </row>
    <row r="7" spans="3:14" x14ac:dyDescent="0.25">
      <c r="C7" s="4" t="s">
        <v>11</v>
      </c>
      <c r="D7" s="4" t="s">
        <v>18</v>
      </c>
      <c r="E7" s="4" t="s">
        <v>23</v>
      </c>
      <c r="F7" s="4">
        <f>VLOOKUP(C7,L$6:M$11,2,FALSE)</f>
        <v>2</v>
      </c>
      <c r="G7" s="4">
        <v>1000</v>
      </c>
      <c r="H7" s="4">
        <f t="shared" ref="H7:H11" si="0">VLOOKUP(C7,L$5:N$11,3,FALSE)</f>
        <v>10000</v>
      </c>
      <c r="I7" s="4">
        <v>100</v>
      </c>
      <c r="L7" s="4" t="s">
        <v>10</v>
      </c>
      <c r="M7" s="4">
        <v>5</v>
      </c>
      <c r="N7" s="4">
        <v>100000</v>
      </c>
    </row>
    <row r="8" spans="3:14" x14ac:dyDescent="0.25">
      <c r="C8" s="4" t="s">
        <v>12</v>
      </c>
      <c r="D8" s="4" t="s">
        <v>19</v>
      </c>
      <c r="E8" s="4" t="s">
        <v>23</v>
      </c>
      <c r="F8" s="4">
        <f t="shared" ref="F8:F11" si="1">VLOOKUP(C8,L$6:M$11,2,FALSE)</f>
        <v>6</v>
      </c>
      <c r="G8" s="4">
        <v>7000</v>
      </c>
      <c r="H8" s="4">
        <f t="shared" si="0"/>
        <v>200000</v>
      </c>
      <c r="I8" s="4">
        <v>1000</v>
      </c>
      <c r="L8" s="4" t="s">
        <v>15</v>
      </c>
      <c r="M8" s="4">
        <v>10</v>
      </c>
      <c r="N8" s="4">
        <v>50000</v>
      </c>
    </row>
    <row r="9" spans="3:14" x14ac:dyDescent="0.25">
      <c r="C9" s="4" t="s">
        <v>13</v>
      </c>
      <c r="D9" s="4" t="s">
        <v>20</v>
      </c>
      <c r="E9" s="4" t="s">
        <v>24</v>
      </c>
      <c r="F9" s="4">
        <f t="shared" si="1"/>
        <v>1</v>
      </c>
      <c r="G9" s="4">
        <v>15000</v>
      </c>
      <c r="H9" s="4">
        <f t="shared" si="0"/>
        <v>200000</v>
      </c>
      <c r="I9" s="4">
        <v>5000</v>
      </c>
      <c r="L9" s="4" t="s">
        <v>13</v>
      </c>
      <c r="M9" s="4">
        <v>1</v>
      </c>
      <c r="N9" s="4">
        <v>200000</v>
      </c>
    </row>
    <row r="10" spans="3:14" x14ac:dyDescent="0.25">
      <c r="C10" s="4" t="s">
        <v>14</v>
      </c>
      <c r="D10" s="4" t="s">
        <v>27</v>
      </c>
      <c r="E10" s="4" t="s">
        <v>24</v>
      </c>
      <c r="F10" s="4">
        <f t="shared" si="1"/>
        <v>3</v>
      </c>
      <c r="G10" s="4">
        <v>12000</v>
      </c>
      <c r="H10" s="4">
        <f t="shared" si="0"/>
        <v>150000</v>
      </c>
      <c r="I10" s="4">
        <v>7000</v>
      </c>
      <c r="L10" s="4" t="s">
        <v>11</v>
      </c>
      <c r="M10" s="4">
        <v>2</v>
      </c>
      <c r="N10" s="4">
        <v>10000</v>
      </c>
    </row>
    <row r="11" spans="3:14" x14ac:dyDescent="0.25">
      <c r="C11" s="4" t="s">
        <v>15</v>
      </c>
      <c r="D11" s="4" t="s">
        <v>21</v>
      </c>
      <c r="E11" s="4" t="s">
        <v>23</v>
      </c>
      <c r="F11" s="4">
        <f t="shared" si="1"/>
        <v>10</v>
      </c>
      <c r="G11" s="4">
        <v>2000</v>
      </c>
      <c r="H11" s="4">
        <f t="shared" si="0"/>
        <v>50000</v>
      </c>
      <c r="I11" s="4">
        <v>120</v>
      </c>
      <c r="L11" s="4" t="s">
        <v>14</v>
      </c>
      <c r="M11" s="4">
        <v>3</v>
      </c>
      <c r="N11" s="4">
        <v>150000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0A62-B4DD-4993-8E44-09635BAAAE07}">
  <dimension ref="C6:I17"/>
  <sheetViews>
    <sheetView tabSelected="1" topLeftCell="A5" workbookViewId="0">
      <selection activeCell="D10" sqref="D10:I10"/>
    </sheetView>
  </sheetViews>
  <sheetFormatPr defaultRowHeight="15" x14ac:dyDescent="0.25"/>
  <cols>
    <col min="3" max="3" width="17.42578125" bestFit="1" customWidth="1"/>
    <col min="4" max="4" width="13" customWidth="1"/>
    <col min="5" max="5" width="7" bestFit="1" customWidth="1"/>
    <col min="6" max="6" width="7.28515625" bestFit="1" customWidth="1"/>
    <col min="7" max="7" width="15.42578125" bestFit="1" customWidth="1"/>
    <col min="8" max="8" width="7" bestFit="1" customWidth="1"/>
    <col min="9" max="9" width="10.7109375" bestFit="1" customWidth="1"/>
  </cols>
  <sheetData>
    <row r="6" spans="3:9" x14ac:dyDescent="0.25">
      <c r="C6" s="22" t="s">
        <v>16</v>
      </c>
      <c r="D6" s="22" t="s">
        <v>17</v>
      </c>
      <c r="E6" s="22" t="s">
        <v>22</v>
      </c>
      <c r="F6" s="22" t="s">
        <v>25</v>
      </c>
      <c r="G6" s="22" t="s">
        <v>26</v>
      </c>
      <c r="H6" s="22" t="s">
        <v>28</v>
      </c>
      <c r="I6" s="22" t="s">
        <v>29</v>
      </c>
    </row>
    <row r="7" spans="3:9" x14ac:dyDescent="0.25">
      <c r="C7" s="23" t="s">
        <v>10</v>
      </c>
      <c r="D7" s="24"/>
      <c r="E7" s="23"/>
      <c r="F7" s="23"/>
      <c r="G7" s="23"/>
      <c r="H7" s="23"/>
      <c r="I7" s="23"/>
    </row>
    <row r="8" spans="3:9" x14ac:dyDescent="0.25">
      <c r="C8" s="23" t="s">
        <v>11</v>
      </c>
      <c r="D8" s="23" t="s">
        <v>18</v>
      </c>
      <c r="E8" s="23" t="s">
        <v>23</v>
      </c>
      <c r="F8" s="23">
        <v>2</v>
      </c>
      <c r="G8" s="23">
        <v>1000</v>
      </c>
      <c r="H8" s="23">
        <v>10000</v>
      </c>
      <c r="I8" s="23">
        <v>100</v>
      </c>
    </row>
    <row r="9" spans="3:9" x14ac:dyDescent="0.25">
      <c r="C9" s="23" t="s">
        <v>12</v>
      </c>
      <c r="D9" s="23" t="s">
        <v>19</v>
      </c>
      <c r="E9" s="23" t="s">
        <v>23</v>
      </c>
      <c r="F9" s="23">
        <v>6</v>
      </c>
      <c r="G9" s="23">
        <v>7000</v>
      </c>
      <c r="H9" s="23">
        <v>200000</v>
      </c>
      <c r="I9" s="23">
        <v>1000</v>
      </c>
    </row>
    <row r="10" spans="3:9" x14ac:dyDescent="0.25">
      <c r="C10" s="23" t="s">
        <v>13</v>
      </c>
      <c r="D10" s="23"/>
      <c r="E10" s="23"/>
      <c r="F10" s="23"/>
      <c r="G10" s="23"/>
      <c r="H10" s="23"/>
      <c r="I10" s="23"/>
    </row>
    <row r="11" spans="3:9" x14ac:dyDescent="0.25">
      <c r="C11" s="23" t="s">
        <v>14</v>
      </c>
      <c r="D11" s="23" t="s">
        <v>27</v>
      </c>
      <c r="E11" s="23" t="s">
        <v>24</v>
      </c>
      <c r="F11" s="23">
        <v>3</v>
      </c>
      <c r="G11" s="23">
        <v>12000</v>
      </c>
      <c r="H11" s="23">
        <v>150000</v>
      </c>
      <c r="I11" s="23">
        <v>7000</v>
      </c>
    </row>
    <row r="12" spans="3:9" x14ac:dyDescent="0.25">
      <c r="C12" s="23" t="s">
        <v>15</v>
      </c>
      <c r="D12" s="23" t="s">
        <v>21</v>
      </c>
      <c r="E12" s="23" t="s">
        <v>23</v>
      </c>
      <c r="F12" s="23">
        <v>10</v>
      </c>
      <c r="G12" s="23">
        <v>2000</v>
      </c>
      <c r="H12" s="23">
        <v>50000</v>
      </c>
      <c r="I12" s="23">
        <v>120</v>
      </c>
    </row>
    <row r="15" spans="3:9" x14ac:dyDescent="0.25">
      <c r="C15" s="22" t="s">
        <v>16</v>
      </c>
      <c r="D15" s="22" t="s">
        <v>29</v>
      </c>
      <c r="E15" s="22" t="s">
        <v>26</v>
      </c>
      <c r="F15" s="22" t="s">
        <v>28</v>
      </c>
      <c r="G15" s="22" t="s">
        <v>22</v>
      </c>
      <c r="H15" s="22" t="s">
        <v>25</v>
      </c>
      <c r="I15" s="22" t="s">
        <v>17</v>
      </c>
    </row>
    <row r="16" spans="3:9" ht="60" x14ac:dyDescent="0.25">
      <c r="C16" s="23" t="s">
        <v>10</v>
      </c>
      <c r="D16" s="23">
        <v>700</v>
      </c>
      <c r="E16" s="23">
        <v>5000</v>
      </c>
      <c r="F16" s="23">
        <v>100000</v>
      </c>
      <c r="G16" s="23" t="s">
        <v>23</v>
      </c>
      <c r="H16" s="23">
        <v>5</v>
      </c>
      <c r="I16" s="24" t="s">
        <v>30</v>
      </c>
    </row>
    <row r="17" spans="3:9" x14ac:dyDescent="0.25">
      <c r="C17" s="23" t="s">
        <v>13</v>
      </c>
      <c r="D17" s="23">
        <v>5000</v>
      </c>
      <c r="E17" s="23">
        <v>15000</v>
      </c>
      <c r="F17" s="23">
        <v>200000</v>
      </c>
      <c r="G17" s="23" t="s">
        <v>24</v>
      </c>
      <c r="H17" s="23">
        <v>1</v>
      </c>
      <c r="I17" s="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basic_math</vt:lpstr>
      <vt:lpstr>data_basic</vt:lpstr>
      <vt:lpstr>text_function</vt:lpstr>
      <vt:lpstr>data types</vt:lpstr>
      <vt:lpstr>Logical</vt:lpstr>
      <vt:lpstr>if_else_if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Shatayu Awari</dc:creator>
  <cp:lastModifiedBy>Shatayu Awari</cp:lastModifiedBy>
  <dcterms:created xsi:type="dcterms:W3CDTF">2015-06-05T18:17:20Z</dcterms:created>
  <dcterms:modified xsi:type="dcterms:W3CDTF">2025-09-25T15:24:59Z</dcterms:modified>
</cp:coreProperties>
</file>