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159899\Desktop\hktn\"/>
    </mc:Choice>
  </mc:AlternateContent>
  <bookViews>
    <workbookView xWindow="0" yWindow="0" windowWidth="19200" windowHeight="7416"/>
  </bookViews>
  <sheets>
    <sheet name="DATA_1990_2013_COMBINED" sheetId="5" r:id="rId1"/>
    <sheet name="DATA_1990A" sheetId="3" r:id="rId2"/>
    <sheet name="DATA_2013A" sheetId="4" r:id="rId3"/>
  </sheets>
  <externalReferences>
    <externalReference r:id="rId4"/>
    <externalReference r:id="rId5"/>
    <externalReference r:id="rId6"/>
  </externalReferences>
  <definedNames>
    <definedName name="_xlnm._FilterDatabase" localSheetId="0" hidden="1">DATA_1990_2013_COMBINED!$A$1:$AE$211</definedName>
    <definedName name="CLIENT_NAME" localSheetId="0">#REF!</definedName>
    <definedName name="CLIENT_NAME">#REF!</definedName>
    <definedName name="CLIENT_NAME2" localSheetId="0">#REF!</definedName>
    <definedName name="CLIENT_NAME2">#REF!</definedName>
    <definedName name="CONFIG_HEADER_ROW">'[2]04_Config_Tables'!$B$7:$H$7</definedName>
    <definedName name="CONFIG_TABLE_01">'[2]04_Config_Tables'!$B$6:$B$13</definedName>
    <definedName name="CONFIG_TABLE_02">'[2]04_Config_Tables'!$B$16:$B$23</definedName>
    <definedName name="COPYRIGHT_INFO" localSheetId="0">#REF!</definedName>
    <definedName name="COPYRIGHT_INFO">#REF!</definedName>
    <definedName name="DOCUMENT_NAME" localSheetId="0">#REF!</definedName>
    <definedName name="DOCUMENT_NAME">#REF!</definedName>
    <definedName name="IO_HEADER_ROW">'[2]03_Inputs_And_Outputs'!$B$7:$H$7</definedName>
    <definedName name="IO_TABLE_01">'[2]03_Inputs_And_Outputs'!$B$6:$B$99</definedName>
    <definedName name="IO_TABLE_02">'[2]03_Inputs_And_Outputs'!$B$102:$B$114</definedName>
    <definedName name="IO_TABLE_03">'[2]03_Inputs_And_Outputs'!$B$132:$B$146</definedName>
    <definedName name="IO_TABLE_04" localSheetId="0">'[2]03_Inputs_And_Outputs'!#REF!</definedName>
    <definedName name="IO_TABLE_04">'[2]03_Inputs_And_Outputs'!#REF!</definedName>
    <definedName name="IO_TABLE_05">'[2]03_Inputs_And_Outputs'!$B$148:$B$158</definedName>
    <definedName name="IO_TABLE_06">'[2]03_Inputs_And_Outputs'!$B$161:$B$175</definedName>
    <definedName name="IO_TABLE_07">'[2]03_Inputs_And_Outputs'!$B$178:$B$195</definedName>
    <definedName name="IO_TABLE_08">'[2]03_Inputs_And_Outputs'!$B$198:$B$213</definedName>
    <definedName name="IO_TABLE_c">'[2]03_Inputs_And_Outputs'!$B$438:$B$447</definedName>
    <definedName name="IO_TABLE_HEADER_04" localSheetId="0">'[2]03_Inputs_And_Outputs'!#REF!</definedName>
    <definedName name="IO_TABLE_HEADER_04">'[2]03_Inputs_And_Outputs'!#REF!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OJECT_DESCR" localSheetId="0">#REF!</definedName>
    <definedName name="PROJECT_DESCR">#REF!</definedName>
    <definedName name="PROJECT_NAME" localSheetId="0">#REF!</definedName>
    <definedName name="PROJECT_NAME">#REF!</definedName>
    <definedName name="Task_status">[3]Lookups!$A$2:$A$5</definedName>
    <definedName name="VERSION_DT_BLOCK" localSheetId="0">#REF!</definedName>
    <definedName name="VERSION_DT_BLOCK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" i="3"/>
</calcChain>
</file>

<file path=xl/sharedStrings.xml><?xml version="1.0" encoding="utf-8"?>
<sst xmlns="http://schemas.openxmlformats.org/spreadsheetml/2006/main" count="2222" uniqueCount="691">
  <si>
    <t>AFR</t>
  </si>
  <si>
    <t>ZWE</t>
  </si>
  <si>
    <t>ZW</t>
  </si>
  <si>
    <t>Zimbabwe</t>
  </si>
  <si>
    <t>ZMB</t>
  </si>
  <si>
    <t>ZM</t>
  </si>
  <si>
    <t>Zambia</t>
  </si>
  <si>
    <t>EMR</t>
  </si>
  <si>
    <t>YEM</t>
  </si>
  <si>
    <t>YE</t>
  </si>
  <si>
    <t>Yemen</t>
  </si>
  <si>
    <t>PSE</t>
  </si>
  <si>
    <t>PS</t>
  </si>
  <si>
    <t>West Bank and Gaza Strip</t>
  </si>
  <si>
    <t>WPR</t>
  </si>
  <si>
    <t>WLF</t>
  </si>
  <si>
    <t>WF</t>
  </si>
  <si>
    <t>Wallis and Futuna Islands</t>
  </si>
  <si>
    <t>VNM</t>
  </si>
  <si>
    <t>VN</t>
  </si>
  <si>
    <t>Viet Nam</t>
  </si>
  <si>
    <t>AMR</t>
  </si>
  <si>
    <t>VEN</t>
  </si>
  <si>
    <t>VE</t>
  </si>
  <si>
    <t>Venezuela (Bolivarian Republic of)</t>
  </si>
  <si>
    <t>VUT</t>
  </si>
  <si>
    <t>VU</t>
  </si>
  <si>
    <t>Vanuatu</t>
  </si>
  <si>
    <t>EUR</t>
  </si>
  <si>
    <t>UZB</t>
  </si>
  <si>
    <t>UZ</t>
  </si>
  <si>
    <t>Uzbekistan</t>
  </si>
  <si>
    <t>VIR</t>
  </si>
  <si>
    <t>VI</t>
  </si>
  <si>
    <t>US Virgin Islands</t>
  </si>
  <si>
    <t>URY</t>
  </si>
  <si>
    <t>UY</t>
  </si>
  <si>
    <t>Uruguay</t>
  </si>
  <si>
    <t>USA</t>
  </si>
  <si>
    <t>US</t>
  </si>
  <si>
    <t>United States of America</t>
  </si>
  <si>
    <t>TZA</t>
  </si>
  <si>
    <t>TZ</t>
  </si>
  <si>
    <t>United Republic of Tanzania</t>
  </si>
  <si>
    <t>GBR</t>
  </si>
  <si>
    <t>GB</t>
  </si>
  <si>
    <t>United Kingdom of Great Britain and Northern Ireland</t>
  </si>
  <si>
    <t>ARE</t>
  </si>
  <si>
    <t>AE</t>
  </si>
  <si>
    <t>United Arab Emirates</t>
  </si>
  <si>
    <t>UKR</t>
  </si>
  <si>
    <t>UA</t>
  </si>
  <si>
    <t>Ukraine</t>
  </si>
  <si>
    <t>UGA</t>
  </si>
  <si>
    <t>UG</t>
  </si>
  <si>
    <t>Uganda</t>
  </si>
  <si>
    <t>TUV</t>
  </si>
  <si>
    <t>TV</t>
  </si>
  <si>
    <t>Tuvalu</t>
  </si>
  <si>
    <t>TCA</t>
  </si>
  <si>
    <t>TC</t>
  </si>
  <si>
    <t>Turks and Caicos Islands</t>
  </si>
  <si>
    <t>TKM</t>
  </si>
  <si>
    <t>TM</t>
  </si>
  <si>
    <t>Turkmenistan</t>
  </si>
  <si>
    <t>TUR</t>
  </si>
  <si>
    <t>TR</t>
  </si>
  <si>
    <t>Turkey</t>
  </si>
  <si>
    <t>TUN</t>
  </si>
  <si>
    <t>TN</t>
  </si>
  <si>
    <t>Tunisia</t>
  </si>
  <si>
    <t>TTO</t>
  </si>
  <si>
    <t>TT</t>
  </si>
  <si>
    <t>Trinidad and Tobago</t>
  </si>
  <si>
    <t>TON</t>
  </si>
  <si>
    <t>TO</t>
  </si>
  <si>
    <t>Tonga</t>
  </si>
  <si>
    <t>TKL</t>
  </si>
  <si>
    <t>TK</t>
  </si>
  <si>
    <t>Tokelau</t>
  </si>
  <si>
    <t>TGO</t>
  </si>
  <si>
    <t>TG</t>
  </si>
  <si>
    <t>Togo</t>
  </si>
  <si>
    <t>SEA</t>
  </si>
  <si>
    <t>TLS</t>
  </si>
  <si>
    <t>TL</t>
  </si>
  <si>
    <t>Timor-Leste</t>
  </si>
  <si>
    <t>MKD</t>
  </si>
  <si>
    <t>MK</t>
  </si>
  <si>
    <t>The Former Yugoslav Republic of Macedonia</t>
  </si>
  <si>
    <t>THA</t>
  </si>
  <si>
    <t>TH</t>
  </si>
  <si>
    <t>Thailand</t>
  </si>
  <si>
    <t>TJK</t>
  </si>
  <si>
    <t>TJ</t>
  </si>
  <si>
    <t>Tajikistan</t>
  </si>
  <si>
    <t>SYR</t>
  </si>
  <si>
    <t>SY</t>
  </si>
  <si>
    <t>Syrian Arab Republic</t>
  </si>
  <si>
    <t>CHE</t>
  </si>
  <si>
    <t>CH</t>
  </si>
  <si>
    <t>Switzerland</t>
  </si>
  <si>
    <t>SWE</t>
  </si>
  <si>
    <t>SE</t>
  </si>
  <si>
    <t>Sweden</t>
  </si>
  <si>
    <t>SWZ</t>
  </si>
  <si>
    <t>SZ</t>
  </si>
  <si>
    <t>Swaziland</t>
  </si>
  <si>
    <t>SUR</t>
  </si>
  <si>
    <t>SR</t>
  </si>
  <si>
    <t>Suriname</t>
  </si>
  <si>
    <t>SDN</t>
  </si>
  <si>
    <t>SD</t>
  </si>
  <si>
    <t>Sudan</t>
  </si>
  <si>
    <t>LKA</t>
  </si>
  <si>
    <t>LK</t>
  </si>
  <si>
    <t>Sri Lanka</t>
  </si>
  <si>
    <t>ESP</t>
  </si>
  <si>
    <t>ES</t>
  </si>
  <si>
    <t>Spain</t>
  </si>
  <si>
    <t>SSD</t>
  </si>
  <si>
    <t>South Sudan</t>
  </si>
  <si>
    <t>ZAF</t>
  </si>
  <si>
    <t>ZA</t>
  </si>
  <si>
    <t>South Africa</t>
  </si>
  <si>
    <t>SOM</t>
  </si>
  <si>
    <t>SO</t>
  </si>
  <si>
    <t>Somalia</t>
  </si>
  <si>
    <t>SLB</t>
  </si>
  <si>
    <t>SB</t>
  </si>
  <si>
    <t>Solomon Islands</t>
  </si>
  <si>
    <t>SVN</t>
  </si>
  <si>
    <t>SI</t>
  </si>
  <si>
    <t>Slovenia</t>
  </si>
  <si>
    <t>SVK</t>
  </si>
  <si>
    <t>SK</t>
  </si>
  <si>
    <t>Slovakia</t>
  </si>
  <si>
    <t>SXM</t>
  </si>
  <si>
    <t>SX</t>
  </si>
  <si>
    <t>Sint Maarten (Dutch part)</t>
  </si>
  <si>
    <t>SGP</t>
  </si>
  <si>
    <t>SG</t>
  </si>
  <si>
    <t>Singapore</t>
  </si>
  <si>
    <t>SLE</t>
  </si>
  <si>
    <t>SL</t>
  </si>
  <si>
    <t>Sierra Leone</t>
  </si>
  <si>
    <t>SYC</t>
  </si>
  <si>
    <t>SC</t>
  </si>
  <si>
    <t>Seychelles</t>
  </si>
  <si>
    <t>SRB</t>
  </si>
  <si>
    <t>RS</t>
  </si>
  <si>
    <t>Serbia</t>
  </si>
  <si>
    <t>SCG</t>
  </si>
  <si>
    <t>ME</t>
  </si>
  <si>
    <t>SEN</t>
  </si>
  <si>
    <t>SN</t>
  </si>
  <si>
    <t>Senegal</t>
  </si>
  <si>
    <t>SAU</t>
  </si>
  <si>
    <t>SA</t>
  </si>
  <si>
    <t>Saudi Arabia</t>
  </si>
  <si>
    <t>STP</t>
  </si>
  <si>
    <t>ST</t>
  </si>
  <si>
    <t>Sao Tome and Principe</t>
  </si>
  <si>
    <t>SMR</t>
  </si>
  <si>
    <t>SM</t>
  </si>
  <si>
    <t>San Marino</t>
  </si>
  <si>
    <t>WSM</t>
  </si>
  <si>
    <t>WS</t>
  </si>
  <si>
    <t>Samoa</t>
  </si>
  <si>
    <t>VCT</t>
  </si>
  <si>
    <t>VC</t>
  </si>
  <si>
    <t>Saint Vincent and the Grenadines</t>
  </si>
  <si>
    <t>LCA</t>
  </si>
  <si>
    <t>LC</t>
  </si>
  <si>
    <t>Saint Lucia</t>
  </si>
  <si>
    <t>KNA</t>
  </si>
  <si>
    <t>KN</t>
  </si>
  <si>
    <t>Saint Kitts and Nevis</t>
  </si>
  <si>
    <t>RWA</t>
  </si>
  <si>
    <t>RW</t>
  </si>
  <si>
    <t>Rwanda</t>
  </si>
  <si>
    <t>RUS</t>
  </si>
  <si>
    <t>RU</t>
  </si>
  <si>
    <t>Russian Federation</t>
  </si>
  <si>
    <t>ROU</t>
  </si>
  <si>
    <t>RO</t>
  </si>
  <si>
    <t>Romania</t>
  </si>
  <si>
    <t>MDA</t>
  </si>
  <si>
    <t>MD</t>
  </si>
  <si>
    <t>Republic of Moldova</t>
  </si>
  <si>
    <t>KOR</t>
  </si>
  <si>
    <t>KR</t>
  </si>
  <si>
    <t>Republic of Korea</t>
  </si>
  <si>
    <t>QAT</t>
  </si>
  <si>
    <t>QA</t>
  </si>
  <si>
    <t>Qatar</t>
  </si>
  <si>
    <t>PRI</t>
  </si>
  <si>
    <t>PR</t>
  </si>
  <si>
    <t>Puerto Rico</t>
  </si>
  <si>
    <t>PRT</t>
  </si>
  <si>
    <t>PT</t>
  </si>
  <si>
    <t>Portugal</t>
  </si>
  <si>
    <t>POL</t>
  </si>
  <si>
    <t>PL</t>
  </si>
  <si>
    <t>Poland</t>
  </si>
  <si>
    <t>PHL</t>
  </si>
  <si>
    <t>PH</t>
  </si>
  <si>
    <t>Philippines</t>
  </si>
  <si>
    <t>PER</t>
  </si>
  <si>
    <t>PE</t>
  </si>
  <si>
    <t>Peru</t>
  </si>
  <si>
    <t>PRY</t>
  </si>
  <si>
    <t>PY</t>
  </si>
  <si>
    <t>Paraguay</t>
  </si>
  <si>
    <t>PNG</t>
  </si>
  <si>
    <t>PG</t>
  </si>
  <si>
    <t>Papua New Guinea</t>
  </si>
  <si>
    <t>PAN</t>
  </si>
  <si>
    <t>PA</t>
  </si>
  <si>
    <t>Panama</t>
  </si>
  <si>
    <t>PLW</t>
  </si>
  <si>
    <t>PW</t>
  </si>
  <si>
    <t>Palau</t>
  </si>
  <si>
    <t>PAK</t>
  </si>
  <si>
    <t>PK</t>
  </si>
  <si>
    <t>Pakistan</t>
  </si>
  <si>
    <t>OMN</t>
  </si>
  <si>
    <t>OM</t>
  </si>
  <si>
    <t>Oman</t>
  </si>
  <si>
    <t>NOR</t>
  </si>
  <si>
    <t>NO</t>
  </si>
  <si>
    <t>Norway</t>
  </si>
  <si>
    <t>MNP</t>
  </si>
  <si>
    <t>MP</t>
  </si>
  <si>
    <t>Northern Mariana Islands</t>
  </si>
  <si>
    <t>NIU</t>
  </si>
  <si>
    <t>NU</t>
  </si>
  <si>
    <t>Niue</t>
  </si>
  <si>
    <t>NGA</t>
  </si>
  <si>
    <t>NG</t>
  </si>
  <si>
    <t>Nigeria</t>
  </si>
  <si>
    <t>NER</t>
  </si>
  <si>
    <t>NE</t>
  </si>
  <si>
    <t>Niger</t>
  </si>
  <si>
    <t>NIC</t>
  </si>
  <si>
    <t>NI</t>
  </si>
  <si>
    <t>Nicaragua</t>
  </si>
  <si>
    <t>NZL</t>
  </si>
  <si>
    <t>NZ</t>
  </si>
  <si>
    <t>New Zealand</t>
  </si>
  <si>
    <t>NCL</t>
  </si>
  <si>
    <t>NC</t>
  </si>
  <si>
    <t>New Caledonia</t>
  </si>
  <si>
    <t>NLD</t>
  </si>
  <si>
    <t>NL</t>
  </si>
  <si>
    <t>Netherlands</t>
  </si>
  <si>
    <t>ANT</t>
  </si>
  <si>
    <t>NPL</t>
  </si>
  <si>
    <t>NP</t>
  </si>
  <si>
    <t>Nepal</t>
  </si>
  <si>
    <t>NRU</t>
  </si>
  <si>
    <t>NR</t>
  </si>
  <si>
    <t>Nauru</t>
  </si>
  <si>
    <t>NAM</t>
  </si>
  <si>
    <t>NA</t>
  </si>
  <si>
    <t>Namibia</t>
  </si>
  <si>
    <t>MMR</t>
  </si>
  <si>
    <t>MM</t>
  </si>
  <si>
    <t>Myanmar</t>
  </si>
  <si>
    <t>MOZ</t>
  </si>
  <si>
    <t>MZ</t>
  </si>
  <si>
    <t>Mozambique</t>
  </si>
  <si>
    <t>MAR</t>
  </si>
  <si>
    <t>MA</t>
  </si>
  <si>
    <t>Morocco</t>
  </si>
  <si>
    <t>MSR</t>
  </si>
  <si>
    <t>MS</t>
  </si>
  <si>
    <t>Montserrat</t>
  </si>
  <si>
    <t>MNE</t>
  </si>
  <si>
    <t>Montenegro</t>
  </si>
  <si>
    <t>MNG</t>
  </si>
  <si>
    <t>MN</t>
  </si>
  <si>
    <t>Mongolia</t>
  </si>
  <si>
    <t>MCO</t>
  </si>
  <si>
    <t>MC</t>
  </si>
  <si>
    <t>Monaco</t>
  </si>
  <si>
    <t>FSM</t>
  </si>
  <si>
    <t>FM</t>
  </si>
  <si>
    <t>Micronesia (Federated States of)</t>
  </si>
  <si>
    <t>MEX</t>
  </si>
  <si>
    <t>MX</t>
  </si>
  <si>
    <t>Mexico</t>
  </si>
  <si>
    <t>MUS</t>
  </si>
  <si>
    <t>MU</t>
  </si>
  <si>
    <t>Mauritius</t>
  </si>
  <si>
    <t>MRT</t>
  </si>
  <si>
    <t>MR</t>
  </si>
  <si>
    <t>Mauritania</t>
  </si>
  <si>
    <t>MHL</t>
  </si>
  <si>
    <t>MH</t>
  </si>
  <si>
    <t>Marshall Islands</t>
  </si>
  <si>
    <t>MLT</t>
  </si>
  <si>
    <t>MT</t>
  </si>
  <si>
    <t>Malta</t>
  </si>
  <si>
    <t>MLI</t>
  </si>
  <si>
    <t>ML</t>
  </si>
  <si>
    <t>Mali</t>
  </si>
  <si>
    <t>MDV</t>
  </si>
  <si>
    <t>MV</t>
  </si>
  <si>
    <t>Maldives</t>
  </si>
  <si>
    <t>MYS</t>
  </si>
  <si>
    <t>MY</t>
  </si>
  <si>
    <t>Malaysia</t>
  </si>
  <si>
    <t>MWI</t>
  </si>
  <si>
    <t>MW</t>
  </si>
  <si>
    <t>Malawi</t>
  </si>
  <si>
    <t>MDG</t>
  </si>
  <si>
    <t>MG</t>
  </si>
  <si>
    <t>Madagascar</t>
  </si>
  <si>
    <t>LUX</t>
  </si>
  <si>
    <t>LU</t>
  </si>
  <si>
    <t>Luxembourg</t>
  </si>
  <si>
    <t>LTU</t>
  </si>
  <si>
    <t>LT</t>
  </si>
  <si>
    <t>Lithuania</t>
  </si>
  <si>
    <t>LBY</t>
  </si>
  <si>
    <t>LY</t>
  </si>
  <si>
    <t>Libya</t>
  </si>
  <si>
    <t>LBR</t>
  </si>
  <si>
    <t>LR</t>
  </si>
  <si>
    <t>Liberia</t>
  </si>
  <si>
    <t>LSO</t>
  </si>
  <si>
    <t>LS</t>
  </si>
  <si>
    <t>Lesotho</t>
  </si>
  <si>
    <t>LBN</t>
  </si>
  <si>
    <t>LB</t>
  </si>
  <si>
    <t>Lebanon</t>
  </si>
  <si>
    <t>LVA</t>
  </si>
  <si>
    <t>LV</t>
  </si>
  <si>
    <t>Latvia</t>
  </si>
  <si>
    <t>LAO</t>
  </si>
  <si>
    <t>LA</t>
  </si>
  <si>
    <t>Lao People's Democratic Republic</t>
  </si>
  <si>
    <t>KGZ</t>
  </si>
  <si>
    <t>KG</t>
  </si>
  <si>
    <t>Kyrgyzstan</t>
  </si>
  <si>
    <t>KWT</t>
  </si>
  <si>
    <t>KW</t>
  </si>
  <si>
    <t>Kuwait</t>
  </si>
  <si>
    <t>KIR</t>
  </si>
  <si>
    <t>KI</t>
  </si>
  <si>
    <t>Kiribati</t>
  </si>
  <si>
    <t>KEN</t>
  </si>
  <si>
    <t>KE</t>
  </si>
  <si>
    <t>Kenya</t>
  </si>
  <si>
    <t>KAZ</t>
  </si>
  <si>
    <t>KZ</t>
  </si>
  <si>
    <t>Kazakhstan</t>
  </si>
  <si>
    <t>JOR</t>
  </si>
  <si>
    <t>JO</t>
  </si>
  <si>
    <t>Jordan</t>
  </si>
  <si>
    <t>JPN</t>
  </si>
  <si>
    <t>JP</t>
  </si>
  <si>
    <t>Japan</t>
  </si>
  <si>
    <t>JAM</t>
  </si>
  <si>
    <t>JM</t>
  </si>
  <si>
    <t>Jamaica</t>
  </si>
  <si>
    <t>ITA</t>
  </si>
  <si>
    <t>IT</t>
  </si>
  <si>
    <t>Italy</t>
  </si>
  <si>
    <t>ISR</t>
  </si>
  <si>
    <t>IL</t>
  </si>
  <si>
    <t>Israel</t>
  </si>
  <si>
    <t>IRL</t>
  </si>
  <si>
    <t>IE</t>
  </si>
  <si>
    <t>Ireland</t>
  </si>
  <si>
    <t>IRQ</t>
  </si>
  <si>
    <t>IQ</t>
  </si>
  <si>
    <t>Iraq</t>
  </si>
  <si>
    <t>IRN</t>
  </si>
  <si>
    <t>IR</t>
  </si>
  <si>
    <t>Iran (Islamic Republic of)</t>
  </si>
  <si>
    <t>IDN</t>
  </si>
  <si>
    <t>ID</t>
  </si>
  <si>
    <t>Indonesia</t>
  </si>
  <si>
    <t>IND</t>
  </si>
  <si>
    <t>IN</t>
  </si>
  <si>
    <t>India</t>
  </si>
  <si>
    <t>ISL</t>
  </si>
  <si>
    <t>IS</t>
  </si>
  <si>
    <t>Iceland</t>
  </si>
  <si>
    <t>HUN</t>
  </si>
  <si>
    <t>HU</t>
  </si>
  <si>
    <t>Hungary</t>
  </si>
  <si>
    <t>HND</t>
  </si>
  <si>
    <t>HN</t>
  </si>
  <si>
    <t>Honduras</t>
  </si>
  <si>
    <t>HTI</t>
  </si>
  <si>
    <t>HT</t>
  </si>
  <si>
    <t>Haiti</t>
  </si>
  <si>
    <t>GUY</t>
  </si>
  <si>
    <t>GY</t>
  </si>
  <si>
    <t>Guyana</t>
  </si>
  <si>
    <t>GNB</t>
  </si>
  <si>
    <t>GW</t>
  </si>
  <si>
    <t>Guinea-Bissau</t>
  </si>
  <si>
    <t>GIN</t>
  </si>
  <si>
    <t>GN</t>
  </si>
  <si>
    <t>Guinea</t>
  </si>
  <si>
    <t>GTM</t>
  </si>
  <si>
    <t>GT</t>
  </si>
  <si>
    <t>Guatemala</t>
  </si>
  <si>
    <t>GUM</t>
  </si>
  <si>
    <t>GU</t>
  </si>
  <si>
    <t>Guam</t>
  </si>
  <si>
    <t>GRD</t>
  </si>
  <si>
    <t>GD</t>
  </si>
  <si>
    <t>Grenada</t>
  </si>
  <si>
    <t>GRL</t>
  </si>
  <si>
    <t>GL</t>
  </si>
  <si>
    <t>Greenland</t>
  </si>
  <si>
    <t>GRC</t>
  </si>
  <si>
    <t>GR</t>
  </si>
  <si>
    <t>Greece</t>
  </si>
  <si>
    <t>GHA</t>
  </si>
  <si>
    <t>GH</t>
  </si>
  <si>
    <t>Ghana</t>
  </si>
  <si>
    <t>DEU</t>
  </si>
  <si>
    <t>DE</t>
  </si>
  <si>
    <t>Germany</t>
  </si>
  <si>
    <t>GEO</t>
  </si>
  <si>
    <t>GE</t>
  </si>
  <si>
    <t>Georgia</t>
  </si>
  <si>
    <t>GMB</t>
  </si>
  <si>
    <t>GM</t>
  </si>
  <si>
    <t>Gambia</t>
  </si>
  <si>
    <t>GAB</t>
  </si>
  <si>
    <t>GA</t>
  </si>
  <si>
    <t>Gabon</t>
  </si>
  <si>
    <t>PYF</t>
  </si>
  <si>
    <t>PF</t>
  </si>
  <si>
    <t>French Polynesia</t>
  </si>
  <si>
    <t>FRA</t>
  </si>
  <si>
    <t>FR</t>
  </si>
  <si>
    <t>France</t>
  </si>
  <si>
    <t>FIN</t>
  </si>
  <si>
    <t>FI</t>
  </si>
  <si>
    <t>Finland</t>
  </si>
  <si>
    <t>FJI</t>
  </si>
  <si>
    <t>FJ</t>
  </si>
  <si>
    <t>Fiji</t>
  </si>
  <si>
    <t>ETH</t>
  </si>
  <si>
    <t>ET</t>
  </si>
  <si>
    <t>Ethiopia</t>
  </si>
  <si>
    <t>EST</t>
  </si>
  <si>
    <t>EE</t>
  </si>
  <si>
    <t>Estonia</t>
  </si>
  <si>
    <t>ERI</t>
  </si>
  <si>
    <t>ER</t>
  </si>
  <si>
    <t>Eritrea</t>
  </si>
  <si>
    <t>GNQ</t>
  </si>
  <si>
    <t>GQ</t>
  </si>
  <si>
    <t>Equatorial Guinea</t>
  </si>
  <si>
    <t>SLV</t>
  </si>
  <si>
    <t>SV</t>
  </si>
  <si>
    <t>El Salvador</t>
  </si>
  <si>
    <t>EGY</t>
  </si>
  <si>
    <t>EG</t>
  </si>
  <si>
    <t>Egypt</t>
  </si>
  <si>
    <t>ECU</t>
  </si>
  <si>
    <t>EC</t>
  </si>
  <si>
    <t>Ecuador</t>
  </si>
  <si>
    <t>DOM</t>
  </si>
  <si>
    <t>DO</t>
  </si>
  <si>
    <t>Dominican Republic</t>
  </si>
  <si>
    <t>DMA</t>
  </si>
  <si>
    <t>DM</t>
  </si>
  <si>
    <t>Dominica</t>
  </si>
  <si>
    <t>DJI</t>
  </si>
  <si>
    <t>DJ</t>
  </si>
  <si>
    <t>Djibouti</t>
  </si>
  <si>
    <t>DNK</t>
  </si>
  <si>
    <t>DK</t>
  </si>
  <si>
    <t>Denmark</t>
  </si>
  <si>
    <t>COD</t>
  </si>
  <si>
    <t>CD</t>
  </si>
  <si>
    <t>Democratic Republic of the Congo</t>
  </si>
  <si>
    <t>PRK</t>
  </si>
  <si>
    <t>KP</t>
  </si>
  <si>
    <t>Democratic People's Republic of Korea</t>
  </si>
  <si>
    <t>CZE</t>
  </si>
  <si>
    <t>CZ</t>
  </si>
  <si>
    <t>Czech Republic</t>
  </si>
  <si>
    <t>CYP</t>
  </si>
  <si>
    <t>CY</t>
  </si>
  <si>
    <t>Cyprus</t>
  </si>
  <si>
    <t>CUW</t>
  </si>
  <si>
    <t>CW</t>
  </si>
  <si>
    <t>CuraÃ§ao</t>
  </si>
  <si>
    <t>CUB</t>
  </si>
  <si>
    <t>CU</t>
  </si>
  <si>
    <t>Cuba</t>
  </si>
  <si>
    <t>HRV</t>
  </si>
  <si>
    <t>HR</t>
  </si>
  <si>
    <t>Croatia</t>
  </si>
  <si>
    <t>CIV</t>
  </si>
  <si>
    <t>CI</t>
  </si>
  <si>
    <t>CÃ´te d'Ivoire</t>
  </si>
  <si>
    <t>CRI</t>
  </si>
  <si>
    <t>CR</t>
  </si>
  <si>
    <t>Costa Rica</t>
  </si>
  <si>
    <t>COK</t>
  </si>
  <si>
    <t>CK</t>
  </si>
  <si>
    <t>Cook Islands</t>
  </si>
  <si>
    <t>COG</t>
  </si>
  <si>
    <t>CG</t>
  </si>
  <si>
    <t>Congo</t>
  </si>
  <si>
    <t>COM</t>
  </si>
  <si>
    <t>KM</t>
  </si>
  <si>
    <t>Comoros</t>
  </si>
  <si>
    <t>COL</t>
  </si>
  <si>
    <t>CO</t>
  </si>
  <si>
    <t>Colombia</t>
  </si>
  <si>
    <t>MAC</t>
  </si>
  <si>
    <t>MO</t>
  </si>
  <si>
    <t>China</t>
  </si>
  <si>
    <t>HKG</t>
  </si>
  <si>
    <t>HK</t>
  </si>
  <si>
    <t>China, Hong Kong SAR</t>
  </si>
  <si>
    <t>CHN</t>
  </si>
  <si>
    <t>CN</t>
  </si>
  <si>
    <t>CHL</t>
  </si>
  <si>
    <t>CL</t>
  </si>
  <si>
    <t>Chile</t>
  </si>
  <si>
    <t>TCD</t>
  </si>
  <si>
    <t>TD</t>
  </si>
  <si>
    <t>Chad</t>
  </si>
  <si>
    <t>CAF</t>
  </si>
  <si>
    <t>CF</t>
  </si>
  <si>
    <t>Central African Republic</t>
  </si>
  <si>
    <t>CYM</t>
  </si>
  <si>
    <t>KY</t>
  </si>
  <si>
    <t>Cayman Islands</t>
  </si>
  <si>
    <t>CAN</t>
  </si>
  <si>
    <t>CA</t>
  </si>
  <si>
    <t>Canada</t>
  </si>
  <si>
    <t>CMR</t>
  </si>
  <si>
    <t>CM</t>
  </si>
  <si>
    <t>Cameroon</t>
  </si>
  <si>
    <t>KHM</t>
  </si>
  <si>
    <t>KH</t>
  </si>
  <si>
    <t>Cambodia</t>
  </si>
  <si>
    <t>CPV</t>
  </si>
  <si>
    <t>CV</t>
  </si>
  <si>
    <t>Cabo Verde</t>
  </si>
  <si>
    <t>BDI</t>
  </si>
  <si>
    <t>BI</t>
  </si>
  <si>
    <t>Burundi</t>
  </si>
  <si>
    <t>BFA</t>
  </si>
  <si>
    <t>BF</t>
  </si>
  <si>
    <t>Burkina Faso</t>
  </si>
  <si>
    <t>BGR</t>
  </si>
  <si>
    <t>BG</t>
  </si>
  <si>
    <t>Bulgaria</t>
  </si>
  <si>
    <t>BRN</t>
  </si>
  <si>
    <t>BN</t>
  </si>
  <si>
    <t>Brunei Darussalam</t>
  </si>
  <si>
    <t>VGB</t>
  </si>
  <si>
    <t>VG</t>
  </si>
  <si>
    <t>British Virgin Islands</t>
  </si>
  <si>
    <t>BRA</t>
  </si>
  <si>
    <t>BR</t>
  </si>
  <si>
    <t>Brazil</t>
  </si>
  <si>
    <t>BWA</t>
  </si>
  <si>
    <t>BW</t>
  </si>
  <si>
    <t>Botswana</t>
  </si>
  <si>
    <t>BIH</t>
  </si>
  <si>
    <t>BA</t>
  </si>
  <si>
    <t>Bosnia and Herzegovina</t>
  </si>
  <si>
    <t>BES</t>
  </si>
  <si>
    <t>BQ</t>
  </si>
  <si>
    <t>Bonaire, Saint Eustatius and Saba</t>
  </si>
  <si>
    <t>BOL</t>
  </si>
  <si>
    <t>BO</t>
  </si>
  <si>
    <t>Bolivia</t>
  </si>
  <si>
    <t>BTN</t>
  </si>
  <si>
    <t>BT</t>
  </si>
  <si>
    <t>Bhutan</t>
  </si>
  <si>
    <t>BMU</t>
  </si>
  <si>
    <t>BM</t>
  </si>
  <si>
    <t>Bermuda</t>
  </si>
  <si>
    <t>BEN</t>
  </si>
  <si>
    <t>BJ</t>
  </si>
  <si>
    <t>Benin</t>
  </si>
  <si>
    <t>BLZ</t>
  </si>
  <si>
    <t>BZ</t>
  </si>
  <si>
    <t>Belize</t>
  </si>
  <si>
    <t>BEL</t>
  </si>
  <si>
    <t>BE</t>
  </si>
  <si>
    <t>Belgium</t>
  </si>
  <si>
    <t>BLR</t>
  </si>
  <si>
    <t>BY</t>
  </si>
  <si>
    <t>Belarus</t>
  </si>
  <si>
    <t>BRB</t>
  </si>
  <si>
    <t>BB</t>
  </si>
  <si>
    <t>Barbados</t>
  </si>
  <si>
    <t>BGD</t>
  </si>
  <si>
    <t>BD</t>
  </si>
  <si>
    <t>Bangladesh</t>
  </si>
  <si>
    <t>BHR</t>
  </si>
  <si>
    <t>BH</t>
  </si>
  <si>
    <t>Bahrain</t>
  </si>
  <si>
    <t>BHS</t>
  </si>
  <si>
    <t>BS</t>
  </si>
  <si>
    <t>Bahamas</t>
  </si>
  <si>
    <t>AZE</t>
  </si>
  <si>
    <t>AZ</t>
  </si>
  <si>
    <t>Azerbaijan</t>
  </si>
  <si>
    <t>AUT</t>
  </si>
  <si>
    <t>AT</t>
  </si>
  <si>
    <t>Austria</t>
  </si>
  <si>
    <t>AUS</t>
  </si>
  <si>
    <t>AU</t>
  </si>
  <si>
    <t>Australia</t>
  </si>
  <si>
    <t>ABW</t>
  </si>
  <si>
    <t>AW</t>
  </si>
  <si>
    <t>Aruba</t>
  </si>
  <si>
    <t>ARM</t>
  </si>
  <si>
    <t>AM</t>
  </si>
  <si>
    <t>Armenia</t>
  </si>
  <si>
    <t>ARG</t>
  </si>
  <si>
    <t>AR</t>
  </si>
  <si>
    <t>Argentina</t>
  </si>
  <si>
    <t>ATG</t>
  </si>
  <si>
    <t>AG</t>
  </si>
  <si>
    <t>Antigua and Barbuda</t>
  </si>
  <si>
    <t>AIA</t>
  </si>
  <si>
    <t>AI</t>
  </si>
  <si>
    <t>Anguilla</t>
  </si>
  <si>
    <t>AGO</t>
  </si>
  <si>
    <t>AO</t>
  </si>
  <si>
    <t>Angola</t>
  </si>
  <si>
    <t>AND</t>
  </si>
  <si>
    <t>AD</t>
  </si>
  <si>
    <t>Andorra</t>
  </si>
  <si>
    <t>ASM</t>
  </si>
  <si>
    <t>AS</t>
  </si>
  <si>
    <t>American Samoa</t>
  </si>
  <si>
    <t>DZA</t>
  </si>
  <si>
    <t>DZ</t>
  </si>
  <si>
    <t>Algeria</t>
  </si>
  <si>
    <t>ALB</t>
  </si>
  <si>
    <t>AL</t>
  </si>
  <si>
    <t>Albania</t>
  </si>
  <si>
    <t>AFG</t>
  </si>
  <si>
    <t>AF</t>
  </si>
  <si>
    <t>Afghanistan</t>
  </si>
  <si>
    <t>Year</t>
  </si>
  <si>
    <t>Region</t>
  </si>
  <si>
    <t>ISO numeric country/territory code</t>
  </si>
  <si>
    <t>ISO 3-character country/territory code</t>
  </si>
  <si>
    <t>longitude</t>
  </si>
  <si>
    <t>latitude</t>
  </si>
  <si>
    <t>ISO 2-character country/territory code</t>
  </si>
  <si>
    <t>Country or territory name</t>
  </si>
  <si>
    <t>1990_Estimated prevalence of TB (all forms) per 100 000 population</t>
  </si>
  <si>
    <t>1990_Estimated total population number</t>
  </si>
  <si>
    <t>1990_Estimated prevalence of TB (all forms)</t>
  </si>
  <si>
    <t>1990_Estimated mortality of TB cases (all forms, excluding HIV) per 100 000 population</t>
  </si>
  <si>
    <t>1990_Estimated number of deaths from TB (all forms, excluding HIV)</t>
  </si>
  <si>
    <t>1990_Estimated mortality of TB cases who are HIV-positive, per 100 000 population</t>
  </si>
  <si>
    <t>1990_Estimated number of deaths from TB in people who are HIV-positive</t>
  </si>
  <si>
    <t>1990_Estimated incidence (all forms) per 100 000 population</t>
  </si>
  <si>
    <t>1990_Estimated number of incident cases (all forms)</t>
  </si>
  <si>
    <t>1990_Estimated HIV in incident TB (percent)</t>
  </si>
  <si>
    <t>1990_Estimated incidence of TB cases who are HIV-positive per 100 000 population</t>
  </si>
  <si>
    <t>1990_Estimated incidence of TB cases who are HIV-positive</t>
  </si>
  <si>
    <t>1990_Case detection rate (all forms), percent</t>
  </si>
  <si>
    <t>2013_Estimated total population number</t>
  </si>
  <si>
    <t>2013_Estimated prevalence of TB (all forms) per 100 000 population</t>
  </si>
  <si>
    <t>2013_Estimated prevalence of TB (all forms)</t>
  </si>
  <si>
    <t>2013_Estimated mortality of TB cases (all forms, excluding HIV) per 100 000 population</t>
  </si>
  <si>
    <t>2013_Estimated number of deaths from TB (all forms, excluding HIV)</t>
  </si>
  <si>
    <t>2013_Estimated mortality of TB cases who are HIV-positive, per 100 000 population</t>
  </si>
  <si>
    <t>2013_Estimated number of deaths from TB in people who are HIV-positive</t>
  </si>
  <si>
    <t>2013_Estimated incidence (all forms) per 100 000 population</t>
  </si>
  <si>
    <t>2013_Estimated number of incident cases (all forms)</t>
  </si>
  <si>
    <t>2013_Estimated HIV in incident TB (percent)</t>
  </si>
  <si>
    <t>2013_Estimated incidence of TB cases who are HIV-positive per 100 000 population</t>
  </si>
  <si>
    <t>2013_Estimated incidence of TB cases who are HIV-positive</t>
  </si>
  <si>
    <t>2013_Case detection rate (all forms),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</si>
</sst>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ckath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cherukupalli\Documents\Projects\CableVision\Working\06%20-%20Consolidated_Files\06_16\06_16\01%20-%20Data%20Prep%20-%20ETL%20Jobs\E_01_TAPP2_Analytics_Data_Bible_2014%2005%20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ikolla\AppData\Local\Microsoft\Windows\Temporary%20Internet%20Files\Content.Outlook\TOKSQ29L\GSA%20variable%20list%202013_12_0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ing_2013"/>
      <sheetName val="lONGlAT"/>
      <sheetName val="DICTIONARY"/>
      <sheetName val="14_TABLAUE_EDA_CROSSTAB"/>
      <sheetName val="Ranking_2013_origin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Title Page"/>
      <sheetName val="Version Control"/>
      <sheetName val="01_System_Access"/>
      <sheetName val="02_TAPP2_Conceptual_Data_Model"/>
      <sheetName val="03_Inputs_And_Outputs"/>
      <sheetName val="04_Config_Tables"/>
      <sheetName val="05_ER_Diagram"/>
      <sheetName val="06_Analytics_Execution_Flow"/>
      <sheetName val="07_BZ_Rules"/>
      <sheetName val="08_Src_To_Tgt_Mappings"/>
      <sheetName val="09_Table_Stats"/>
    </sheetNames>
    <sheetDataSet>
      <sheetData sheetId="0"/>
      <sheetData sheetId="1">
        <row r="14">
          <cell r="E14" t="str">
            <v>Audience Targeting Mobile Application</v>
          </cell>
        </row>
      </sheetData>
      <sheetData sheetId="2">
        <row r="7">
          <cell r="C7">
            <v>41754</v>
          </cell>
        </row>
      </sheetData>
      <sheetData sheetId="3"/>
      <sheetData sheetId="4"/>
      <sheetData sheetId="5">
        <row r="6">
          <cell r="B6">
            <v>1</v>
          </cell>
        </row>
        <row r="7">
          <cell r="B7" t="str">
            <v>Col #</v>
          </cell>
          <cell r="C7" t="str">
            <v>Column Name</v>
          </cell>
          <cell r="D7" t="str">
            <v>Description</v>
          </cell>
          <cell r="E7" t="str">
            <v>Key</v>
          </cell>
          <cell r="F7" t="str">
            <v>Data Type</v>
          </cell>
          <cell r="G7" t="str">
            <v>Null</v>
          </cell>
          <cell r="H7" t="str">
            <v>Values</v>
          </cell>
        </row>
        <row r="8">
          <cell r="B8">
            <v>1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6</v>
          </cell>
        </row>
        <row r="14">
          <cell r="B14">
            <v>7</v>
          </cell>
        </row>
        <row r="15">
          <cell r="B15">
            <v>8</v>
          </cell>
        </row>
        <row r="16">
          <cell r="B16">
            <v>9</v>
          </cell>
        </row>
        <row r="17">
          <cell r="B17">
            <v>10</v>
          </cell>
        </row>
        <row r="18">
          <cell r="B18">
            <v>11</v>
          </cell>
        </row>
        <row r="19">
          <cell r="B19">
            <v>12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15</v>
          </cell>
        </row>
        <row r="23">
          <cell r="B23">
            <v>16</v>
          </cell>
        </row>
        <row r="24">
          <cell r="B24">
            <v>17</v>
          </cell>
        </row>
        <row r="25">
          <cell r="B25">
            <v>18</v>
          </cell>
        </row>
        <row r="26">
          <cell r="B26">
            <v>19</v>
          </cell>
        </row>
        <row r="27">
          <cell r="B27">
            <v>20</v>
          </cell>
        </row>
        <row r="28">
          <cell r="B28">
            <v>21</v>
          </cell>
        </row>
        <row r="29">
          <cell r="B29">
            <v>22</v>
          </cell>
        </row>
        <row r="30">
          <cell r="B30">
            <v>23</v>
          </cell>
        </row>
        <row r="31">
          <cell r="B31">
            <v>24</v>
          </cell>
        </row>
        <row r="32">
          <cell r="B32">
            <v>25</v>
          </cell>
        </row>
        <row r="33">
          <cell r="B33">
            <v>26</v>
          </cell>
        </row>
        <row r="34">
          <cell r="B34">
            <v>27</v>
          </cell>
        </row>
        <row r="35">
          <cell r="B35">
            <v>28</v>
          </cell>
        </row>
        <row r="36">
          <cell r="B36">
            <v>29</v>
          </cell>
        </row>
        <row r="37">
          <cell r="B37">
            <v>30</v>
          </cell>
        </row>
        <row r="38">
          <cell r="B38">
            <v>31</v>
          </cell>
        </row>
        <row r="39">
          <cell r="B39">
            <v>32</v>
          </cell>
        </row>
        <row r="40">
          <cell r="B40">
            <v>33</v>
          </cell>
        </row>
        <row r="41">
          <cell r="B41">
            <v>34</v>
          </cell>
        </row>
        <row r="42">
          <cell r="B42">
            <v>35</v>
          </cell>
        </row>
        <row r="43">
          <cell r="B43">
            <v>36</v>
          </cell>
        </row>
        <row r="44">
          <cell r="B44">
            <v>37</v>
          </cell>
        </row>
        <row r="45">
          <cell r="B45">
            <v>38</v>
          </cell>
        </row>
        <row r="46">
          <cell r="B46">
            <v>39</v>
          </cell>
        </row>
        <row r="47">
          <cell r="B47">
            <v>40</v>
          </cell>
        </row>
        <row r="48">
          <cell r="B48">
            <v>41</v>
          </cell>
        </row>
        <row r="49">
          <cell r="B49">
            <v>42</v>
          </cell>
        </row>
        <row r="50">
          <cell r="B50">
            <v>43</v>
          </cell>
        </row>
        <row r="51">
          <cell r="B51">
            <v>44</v>
          </cell>
        </row>
        <row r="52">
          <cell r="B52">
            <v>45</v>
          </cell>
        </row>
        <row r="53">
          <cell r="B53">
            <v>46</v>
          </cell>
        </row>
        <row r="54">
          <cell r="B54">
            <v>47</v>
          </cell>
        </row>
        <row r="55">
          <cell r="B55">
            <v>48</v>
          </cell>
        </row>
        <row r="56">
          <cell r="B56">
            <v>49</v>
          </cell>
        </row>
        <row r="57">
          <cell r="B57">
            <v>50</v>
          </cell>
        </row>
        <row r="58">
          <cell r="B58">
            <v>51</v>
          </cell>
        </row>
        <row r="59">
          <cell r="B59">
            <v>52</v>
          </cell>
        </row>
        <row r="60">
          <cell r="B60">
            <v>53</v>
          </cell>
        </row>
        <row r="61">
          <cell r="B61">
            <v>54</v>
          </cell>
        </row>
        <row r="62">
          <cell r="B62">
            <v>55</v>
          </cell>
        </row>
        <row r="63">
          <cell r="B63">
            <v>56</v>
          </cell>
        </row>
        <row r="64">
          <cell r="B64">
            <v>57</v>
          </cell>
        </row>
        <row r="65">
          <cell r="B65">
            <v>58</v>
          </cell>
        </row>
        <row r="66">
          <cell r="B66">
            <v>59</v>
          </cell>
        </row>
        <row r="67">
          <cell r="B67">
            <v>60</v>
          </cell>
        </row>
        <row r="68">
          <cell r="B68">
            <v>61</v>
          </cell>
        </row>
        <row r="69">
          <cell r="B69">
            <v>62</v>
          </cell>
        </row>
        <row r="70">
          <cell r="B70">
            <v>63</v>
          </cell>
        </row>
        <row r="71">
          <cell r="B71">
            <v>64</v>
          </cell>
        </row>
        <row r="72">
          <cell r="B72">
            <v>65</v>
          </cell>
        </row>
        <row r="73">
          <cell r="B73">
            <v>66</v>
          </cell>
        </row>
        <row r="74">
          <cell r="B74">
            <v>67</v>
          </cell>
        </row>
        <row r="75">
          <cell r="B75">
            <v>68</v>
          </cell>
        </row>
        <row r="76">
          <cell r="B76">
            <v>69</v>
          </cell>
        </row>
        <row r="77">
          <cell r="B77">
            <v>70</v>
          </cell>
        </row>
        <row r="78">
          <cell r="B78">
            <v>71</v>
          </cell>
        </row>
        <row r="79">
          <cell r="B79">
            <v>72</v>
          </cell>
        </row>
        <row r="80">
          <cell r="B80">
            <v>73</v>
          </cell>
        </row>
        <row r="81">
          <cell r="B81">
            <v>74</v>
          </cell>
        </row>
        <row r="82">
          <cell r="B82">
            <v>75</v>
          </cell>
        </row>
        <row r="83">
          <cell r="B83">
            <v>76</v>
          </cell>
        </row>
        <row r="84">
          <cell r="B84">
            <v>77</v>
          </cell>
        </row>
        <row r="85">
          <cell r="B85">
            <v>78</v>
          </cell>
        </row>
        <row r="86">
          <cell r="B86">
            <v>79</v>
          </cell>
        </row>
        <row r="87">
          <cell r="B87">
            <v>80</v>
          </cell>
        </row>
        <row r="88">
          <cell r="B88">
            <v>81</v>
          </cell>
        </row>
        <row r="89">
          <cell r="B89">
            <v>82</v>
          </cell>
        </row>
        <row r="90">
          <cell r="B90">
            <v>83</v>
          </cell>
        </row>
        <row r="91">
          <cell r="B91">
            <v>84</v>
          </cell>
        </row>
        <row r="92">
          <cell r="B92">
            <v>85</v>
          </cell>
        </row>
        <row r="93">
          <cell r="B93">
            <v>86</v>
          </cell>
        </row>
        <row r="94">
          <cell r="B94">
            <v>87</v>
          </cell>
        </row>
        <row r="95">
          <cell r="B95">
            <v>88</v>
          </cell>
        </row>
        <row r="96">
          <cell r="B96">
            <v>89</v>
          </cell>
        </row>
        <row r="97">
          <cell r="B97">
            <v>90</v>
          </cell>
        </row>
        <row r="98">
          <cell r="B98">
            <v>91</v>
          </cell>
        </row>
        <row r="99">
          <cell r="B99">
            <v>92</v>
          </cell>
        </row>
        <row r="102">
          <cell r="B102">
            <v>2</v>
          </cell>
        </row>
        <row r="103">
          <cell r="B103" t="str">
            <v>Col #</v>
          </cell>
        </row>
        <row r="104">
          <cell r="B104">
            <v>93</v>
          </cell>
        </row>
        <row r="105">
          <cell r="B105">
            <v>94</v>
          </cell>
        </row>
        <row r="106">
          <cell r="B106">
            <v>95</v>
          </cell>
        </row>
        <row r="107">
          <cell r="B107">
            <v>96</v>
          </cell>
        </row>
        <row r="108">
          <cell r="B108">
            <v>97</v>
          </cell>
        </row>
        <row r="109">
          <cell r="B109">
            <v>98</v>
          </cell>
        </row>
        <row r="110">
          <cell r="B110">
            <v>99</v>
          </cell>
        </row>
        <row r="111">
          <cell r="B111">
            <v>100</v>
          </cell>
        </row>
        <row r="112">
          <cell r="B112">
            <v>101</v>
          </cell>
        </row>
        <row r="113">
          <cell r="B113">
            <v>102</v>
          </cell>
        </row>
        <row r="114">
          <cell r="B114">
            <v>103</v>
          </cell>
        </row>
        <row r="132">
          <cell r="B132">
            <v>4</v>
          </cell>
        </row>
        <row r="133">
          <cell r="B133" t="str">
            <v>Col #</v>
          </cell>
        </row>
        <row r="134">
          <cell r="B134">
            <v>112</v>
          </cell>
        </row>
        <row r="135">
          <cell r="B135">
            <v>113</v>
          </cell>
        </row>
        <row r="136">
          <cell r="B136">
            <v>114</v>
          </cell>
        </row>
        <row r="137">
          <cell r="B137">
            <v>115</v>
          </cell>
        </row>
        <row r="138">
          <cell r="B138">
            <v>116</v>
          </cell>
        </row>
        <row r="139">
          <cell r="B139">
            <v>117</v>
          </cell>
        </row>
        <row r="140">
          <cell r="B140">
            <v>118</v>
          </cell>
        </row>
        <row r="141">
          <cell r="B141">
            <v>119</v>
          </cell>
        </row>
        <row r="142">
          <cell r="B142">
            <v>120</v>
          </cell>
        </row>
        <row r="143">
          <cell r="B143">
            <v>121</v>
          </cell>
        </row>
        <row r="144">
          <cell r="B144">
            <v>122</v>
          </cell>
        </row>
        <row r="145">
          <cell r="B145">
            <v>123</v>
          </cell>
        </row>
        <row r="146">
          <cell r="B146">
            <v>124</v>
          </cell>
        </row>
        <row r="148">
          <cell r="B148">
            <v>5</v>
          </cell>
        </row>
        <row r="149">
          <cell r="B149" t="str">
            <v>Col #</v>
          </cell>
        </row>
        <row r="150">
          <cell r="B150">
            <v>125</v>
          </cell>
        </row>
        <row r="151">
          <cell r="B151">
            <v>126</v>
          </cell>
        </row>
        <row r="152">
          <cell r="B152">
            <v>127</v>
          </cell>
        </row>
        <row r="153">
          <cell r="B153">
            <v>128</v>
          </cell>
        </row>
        <row r="154">
          <cell r="B154">
            <v>129</v>
          </cell>
        </row>
        <row r="155">
          <cell r="B155">
            <v>130</v>
          </cell>
        </row>
        <row r="156">
          <cell r="B156">
            <v>131</v>
          </cell>
        </row>
        <row r="157">
          <cell r="B157">
            <v>132</v>
          </cell>
        </row>
        <row r="158">
          <cell r="B158">
            <v>133</v>
          </cell>
        </row>
        <row r="161">
          <cell r="B161">
            <v>6</v>
          </cell>
        </row>
        <row r="162">
          <cell r="B162" t="str">
            <v>Col #</v>
          </cell>
        </row>
        <row r="163">
          <cell r="B163">
            <v>134</v>
          </cell>
        </row>
        <row r="164">
          <cell r="B164">
            <v>135</v>
          </cell>
        </row>
        <row r="165">
          <cell r="B165">
            <v>136</v>
          </cell>
        </row>
        <row r="166">
          <cell r="B166">
            <v>137</v>
          </cell>
        </row>
        <row r="167">
          <cell r="B167">
            <v>138</v>
          </cell>
        </row>
        <row r="168">
          <cell r="B168">
            <v>139</v>
          </cell>
        </row>
        <row r="169">
          <cell r="B169">
            <v>140</v>
          </cell>
        </row>
        <row r="170">
          <cell r="B170">
            <v>141</v>
          </cell>
        </row>
        <row r="171">
          <cell r="B171">
            <v>142</v>
          </cell>
        </row>
        <row r="172">
          <cell r="B172">
            <v>143</v>
          </cell>
        </row>
        <row r="173">
          <cell r="B173">
            <v>144</v>
          </cell>
        </row>
        <row r="174">
          <cell r="B174">
            <v>145</v>
          </cell>
        </row>
        <row r="175">
          <cell r="B175">
            <v>146</v>
          </cell>
        </row>
        <row r="178">
          <cell r="B178">
            <v>7</v>
          </cell>
        </row>
        <row r="179">
          <cell r="B179" t="str">
            <v>Col #</v>
          </cell>
        </row>
        <row r="180">
          <cell r="B180">
            <v>147</v>
          </cell>
        </row>
        <row r="181">
          <cell r="B181">
            <v>148</v>
          </cell>
        </row>
        <row r="182">
          <cell r="B182">
            <v>149</v>
          </cell>
        </row>
        <row r="183">
          <cell r="B183">
            <v>150</v>
          </cell>
        </row>
        <row r="184">
          <cell r="B184">
            <v>151</v>
          </cell>
        </row>
        <row r="185">
          <cell r="B185">
            <v>152</v>
          </cell>
        </row>
        <row r="186">
          <cell r="B186">
            <v>153</v>
          </cell>
        </row>
        <row r="187">
          <cell r="B187">
            <v>154</v>
          </cell>
        </row>
        <row r="188">
          <cell r="B188">
            <v>155</v>
          </cell>
        </row>
        <row r="189">
          <cell r="B189">
            <v>156</v>
          </cell>
        </row>
        <row r="190">
          <cell r="B190">
            <v>157</v>
          </cell>
        </row>
        <row r="191">
          <cell r="B191">
            <v>158</v>
          </cell>
        </row>
        <row r="192">
          <cell r="B192">
            <v>159</v>
          </cell>
        </row>
        <row r="193">
          <cell r="B193">
            <v>160</v>
          </cell>
        </row>
        <row r="194">
          <cell r="B194">
            <v>161</v>
          </cell>
        </row>
        <row r="195">
          <cell r="B195">
            <v>162</v>
          </cell>
        </row>
        <row r="199">
          <cell r="B199">
            <v>8</v>
          </cell>
        </row>
        <row r="200">
          <cell r="B200" t="str">
            <v>Col #</v>
          </cell>
        </row>
        <row r="201">
          <cell r="B201">
            <v>164</v>
          </cell>
        </row>
        <row r="202">
          <cell r="B202">
            <v>165</v>
          </cell>
        </row>
        <row r="203">
          <cell r="B203">
            <v>166</v>
          </cell>
        </row>
        <row r="204">
          <cell r="B204">
            <v>167</v>
          </cell>
        </row>
        <row r="205">
          <cell r="B205">
            <v>168</v>
          </cell>
        </row>
        <row r="206">
          <cell r="B206">
            <v>169</v>
          </cell>
        </row>
        <row r="207">
          <cell r="B207">
            <v>170</v>
          </cell>
        </row>
        <row r="208">
          <cell r="B208">
            <v>171</v>
          </cell>
        </row>
        <row r="209">
          <cell r="B209">
            <v>172</v>
          </cell>
        </row>
        <row r="210">
          <cell r="B210">
            <v>173</v>
          </cell>
        </row>
        <row r="211">
          <cell r="B211">
            <v>174</v>
          </cell>
        </row>
        <row r="212">
          <cell r="B212">
            <v>175</v>
          </cell>
        </row>
        <row r="438">
          <cell r="B438" t="str">
            <v>Col #</v>
          </cell>
        </row>
        <row r="439">
          <cell r="B439">
            <v>301</v>
          </cell>
        </row>
        <row r="440">
          <cell r="B440">
            <v>302</v>
          </cell>
        </row>
        <row r="441">
          <cell r="B441">
            <v>303</v>
          </cell>
        </row>
        <row r="442">
          <cell r="B442">
            <v>304</v>
          </cell>
        </row>
        <row r="443">
          <cell r="B443">
            <v>305</v>
          </cell>
        </row>
        <row r="444">
          <cell r="B444">
            <v>306</v>
          </cell>
        </row>
        <row r="445">
          <cell r="B445">
            <v>307</v>
          </cell>
        </row>
        <row r="446">
          <cell r="B446">
            <v>308</v>
          </cell>
        </row>
      </sheetData>
      <sheetData sheetId="6">
        <row r="6">
          <cell r="B6" t="str">
            <v>C1</v>
          </cell>
        </row>
        <row r="7">
          <cell r="B7" t="str">
            <v>Col #</v>
          </cell>
          <cell r="C7" t="str">
            <v>Column Name</v>
          </cell>
          <cell r="D7" t="str">
            <v>Description</v>
          </cell>
          <cell r="E7" t="str">
            <v>Key</v>
          </cell>
          <cell r="F7" t="str">
            <v>Data Type</v>
          </cell>
          <cell r="G7" t="str">
            <v>Null</v>
          </cell>
          <cell r="H7" t="str">
            <v>Values</v>
          </cell>
        </row>
        <row r="8">
          <cell r="B8">
            <v>309</v>
          </cell>
        </row>
        <row r="9">
          <cell r="B9">
            <v>310</v>
          </cell>
        </row>
        <row r="10">
          <cell r="B10">
            <v>311</v>
          </cell>
        </row>
        <row r="11">
          <cell r="B11">
            <v>312</v>
          </cell>
        </row>
        <row r="12">
          <cell r="B12">
            <v>313</v>
          </cell>
        </row>
        <row r="13">
          <cell r="B13">
            <v>314</v>
          </cell>
        </row>
        <row r="16">
          <cell r="B16" t="str">
            <v>C2</v>
          </cell>
        </row>
        <row r="17">
          <cell r="B17" t="str">
            <v>Col #</v>
          </cell>
        </row>
        <row r="18">
          <cell r="B18">
            <v>315</v>
          </cell>
        </row>
        <row r="19">
          <cell r="B19">
            <v>316</v>
          </cell>
        </row>
        <row r="20">
          <cell r="B20">
            <v>317</v>
          </cell>
        </row>
        <row r="21">
          <cell r="B21">
            <v>318</v>
          </cell>
        </row>
        <row r="22">
          <cell r="B22">
            <v>319</v>
          </cell>
        </row>
        <row r="23">
          <cell r="B23">
            <v>320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list"/>
      <sheetName val="External tables"/>
      <sheetName val="Lookups"/>
    </sheetNames>
    <sheetDataSet>
      <sheetData sheetId="0"/>
      <sheetData sheetId="1"/>
      <sheetData sheetId="2">
        <row r="2">
          <cell r="A2" t="str">
            <v>Complete</v>
          </cell>
        </row>
        <row r="3">
          <cell r="A3" t="str">
            <v>In progress</v>
          </cell>
        </row>
        <row r="4">
          <cell r="A4" t="str">
            <v>Not started</v>
          </cell>
        </row>
        <row r="5">
          <cell r="A5" t="str">
            <v>Issues found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1"/>
  <sheetViews>
    <sheetView tabSelected="1" workbookViewId="0">
      <selection activeCell="B1" sqref="A1:B1048576"/>
    </sheetView>
  </sheetViews>
  <sheetFormatPr defaultRowHeight="14.4" x14ac:dyDescent="0.3"/>
  <sheetData>
    <row r="1" spans="1:31" x14ac:dyDescent="0.3">
      <c r="A1" t="s">
        <v>660</v>
      </c>
      <c r="B1" t="s">
        <v>664</v>
      </c>
      <c r="C1" t="s">
        <v>659</v>
      </c>
      <c r="D1" t="s">
        <v>658</v>
      </c>
      <c r="E1" t="s">
        <v>657</v>
      </c>
      <c r="F1" t="s">
        <v>666</v>
      </c>
      <c r="G1" t="s">
        <v>665</v>
      </c>
      <c r="H1" t="s">
        <v>667</v>
      </c>
      <c r="I1" t="s">
        <v>668</v>
      </c>
      <c r="J1" t="s">
        <v>669</v>
      </c>
      <c r="K1" t="s">
        <v>670</v>
      </c>
      <c r="L1" t="s">
        <v>671</v>
      </c>
      <c r="M1" t="s">
        <v>672</v>
      </c>
      <c r="N1" t="s">
        <v>673</v>
      </c>
      <c r="O1" t="s">
        <v>674</v>
      </c>
      <c r="P1" t="s">
        <v>675</v>
      </c>
      <c r="Q1" t="s">
        <v>676</v>
      </c>
      <c r="R1" t="s">
        <v>677</v>
      </c>
      <c r="S1" t="s">
        <v>678</v>
      </c>
      <c r="T1" t="s">
        <v>679</v>
      </c>
      <c r="U1" t="s">
        <v>680</v>
      </c>
      <c r="V1" t="s">
        <v>681</v>
      </c>
      <c r="W1" t="s">
        <v>682</v>
      </c>
      <c r="X1" t="s">
        <v>683</v>
      </c>
      <c r="Y1" t="s">
        <v>684</v>
      </c>
      <c r="Z1" t="s">
        <v>685</v>
      </c>
      <c r="AA1" t="s">
        <v>686</v>
      </c>
      <c r="AB1" t="s">
        <v>687</v>
      </c>
      <c r="AC1" t="s">
        <v>688</v>
      </c>
      <c r="AD1" t="s">
        <v>689</v>
      </c>
      <c r="AE1" t="s">
        <v>690</v>
      </c>
    </row>
    <row r="2" spans="1:31" x14ac:dyDescent="0.3">
      <c r="A2" t="s">
        <v>654</v>
      </c>
      <c r="B2" t="s">
        <v>656</v>
      </c>
      <c r="C2">
        <v>4</v>
      </c>
      <c r="D2" t="s">
        <v>7</v>
      </c>
      <c r="E2">
        <v>1990</v>
      </c>
      <c r="F2">
        <v>11731193</v>
      </c>
      <c r="G2">
        <v>306</v>
      </c>
      <c r="H2">
        <v>36000</v>
      </c>
      <c r="I2">
        <v>37</v>
      </c>
      <c r="J2">
        <v>4300</v>
      </c>
      <c r="K2">
        <v>0.04</v>
      </c>
      <c r="L2">
        <v>5</v>
      </c>
      <c r="M2">
        <v>189</v>
      </c>
      <c r="N2">
        <v>22000</v>
      </c>
      <c r="O2">
        <v>0.06</v>
      </c>
      <c r="P2">
        <v>0.11</v>
      </c>
      <c r="Q2">
        <v>12</v>
      </c>
      <c r="R2">
        <v>20</v>
      </c>
      <c r="S2">
        <v>30551674</v>
      </c>
      <c r="T2">
        <v>340</v>
      </c>
      <c r="U2">
        <v>100000</v>
      </c>
      <c r="V2">
        <v>42</v>
      </c>
      <c r="W2">
        <v>13000</v>
      </c>
      <c r="X2">
        <v>0.27</v>
      </c>
      <c r="Y2">
        <v>82</v>
      </c>
      <c r="Z2">
        <v>189</v>
      </c>
      <c r="AA2">
        <v>58000</v>
      </c>
      <c r="AB2">
        <v>0.34</v>
      </c>
      <c r="AC2">
        <v>0.64</v>
      </c>
      <c r="AD2">
        <v>200</v>
      </c>
      <c r="AE2">
        <v>53</v>
      </c>
    </row>
    <row r="3" spans="1:31" x14ac:dyDescent="0.3">
      <c r="A3" t="s">
        <v>651</v>
      </c>
      <c r="B3" t="s">
        <v>653</v>
      </c>
      <c r="C3">
        <v>8</v>
      </c>
      <c r="D3" t="s">
        <v>28</v>
      </c>
      <c r="E3">
        <v>1990</v>
      </c>
      <c r="F3">
        <v>3446882</v>
      </c>
      <c r="G3">
        <v>36</v>
      </c>
      <c r="H3">
        <v>1200</v>
      </c>
      <c r="I3">
        <v>1.8</v>
      </c>
      <c r="J3">
        <v>63</v>
      </c>
      <c r="K3">
        <v>0</v>
      </c>
      <c r="L3">
        <v>0</v>
      </c>
      <c r="M3">
        <v>24</v>
      </c>
      <c r="N3">
        <v>840</v>
      </c>
      <c r="R3">
        <v>78</v>
      </c>
      <c r="S3">
        <v>3173271</v>
      </c>
      <c r="T3">
        <v>27</v>
      </c>
      <c r="U3">
        <v>850</v>
      </c>
      <c r="V3">
        <v>0.64</v>
      </c>
      <c r="W3">
        <v>20</v>
      </c>
      <c r="X3">
        <v>0</v>
      </c>
      <c r="Y3">
        <v>0</v>
      </c>
      <c r="Z3">
        <v>18</v>
      </c>
      <c r="AA3">
        <v>590</v>
      </c>
      <c r="AB3">
        <v>0</v>
      </c>
      <c r="AC3">
        <v>0</v>
      </c>
      <c r="AD3">
        <v>0</v>
      </c>
      <c r="AE3">
        <v>81</v>
      </c>
    </row>
    <row r="4" spans="1:31" x14ac:dyDescent="0.3">
      <c r="A4" t="s">
        <v>648</v>
      </c>
      <c r="B4" t="s">
        <v>650</v>
      </c>
      <c r="C4">
        <v>12</v>
      </c>
      <c r="D4" t="s">
        <v>0</v>
      </c>
      <c r="E4">
        <v>1990</v>
      </c>
      <c r="F4">
        <v>26239708</v>
      </c>
      <c r="G4">
        <v>100</v>
      </c>
      <c r="H4">
        <v>26000</v>
      </c>
      <c r="I4">
        <v>11</v>
      </c>
      <c r="J4">
        <v>2800</v>
      </c>
      <c r="K4">
        <v>0.01</v>
      </c>
      <c r="L4">
        <v>3</v>
      </c>
      <c r="M4">
        <v>64</v>
      </c>
      <c r="N4">
        <v>17000</v>
      </c>
      <c r="O4">
        <v>0.06</v>
      </c>
      <c r="P4">
        <v>0.04</v>
      </c>
      <c r="Q4">
        <v>11</v>
      </c>
      <c r="R4">
        <v>69</v>
      </c>
      <c r="S4">
        <v>39208194</v>
      </c>
      <c r="T4">
        <v>126</v>
      </c>
      <c r="U4">
        <v>49000</v>
      </c>
      <c r="V4">
        <v>13</v>
      </c>
      <c r="W4">
        <v>5100</v>
      </c>
      <c r="X4">
        <v>0.09</v>
      </c>
      <c r="Y4">
        <v>35</v>
      </c>
      <c r="Z4">
        <v>81</v>
      </c>
      <c r="AA4">
        <v>32000</v>
      </c>
      <c r="AB4">
        <v>0.37</v>
      </c>
      <c r="AC4">
        <v>0.3</v>
      </c>
      <c r="AD4">
        <v>120</v>
      </c>
      <c r="AE4">
        <v>66</v>
      </c>
    </row>
    <row r="5" spans="1:31" x14ac:dyDescent="0.3">
      <c r="A5" t="s">
        <v>645</v>
      </c>
      <c r="B5" t="s">
        <v>647</v>
      </c>
      <c r="C5">
        <v>16</v>
      </c>
      <c r="D5" t="s">
        <v>14</v>
      </c>
      <c r="E5">
        <v>1990</v>
      </c>
      <c r="F5">
        <v>47044</v>
      </c>
      <c r="G5">
        <v>47</v>
      </c>
      <c r="H5">
        <v>22</v>
      </c>
      <c r="I5">
        <v>6.1</v>
      </c>
      <c r="J5">
        <v>2.9</v>
      </c>
      <c r="K5">
        <v>0</v>
      </c>
      <c r="L5">
        <v>0</v>
      </c>
      <c r="M5">
        <v>26</v>
      </c>
      <c r="N5">
        <v>12</v>
      </c>
      <c r="R5">
        <v>75</v>
      </c>
      <c r="S5">
        <v>55165</v>
      </c>
      <c r="T5">
        <v>9.4</v>
      </c>
      <c r="U5">
        <v>5.2</v>
      </c>
      <c r="V5">
        <v>0.64</v>
      </c>
      <c r="W5">
        <v>0.35</v>
      </c>
      <c r="X5">
        <v>0</v>
      </c>
      <c r="Y5">
        <v>0</v>
      </c>
      <c r="Z5">
        <v>7.2</v>
      </c>
      <c r="AA5">
        <v>4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642</v>
      </c>
      <c r="B6" t="s">
        <v>644</v>
      </c>
      <c r="C6">
        <v>20</v>
      </c>
      <c r="D6" t="s">
        <v>28</v>
      </c>
      <c r="E6">
        <v>1990</v>
      </c>
      <c r="F6">
        <v>54511</v>
      </c>
      <c r="G6">
        <v>62</v>
      </c>
      <c r="H6">
        <v>34</v>
      </c>
      <c r="I6">
        <v>3.9</v>
      </c>
      <c r="J6">
        <v>2.1</v>
      </c>
      <c r="K6">
        <v>0</v>
      </c>
      <c r="L6">
        <v>0</v>
      </c>
      <c r="M6">
        <v>49</v>
      </c>
      <c r="N6">
        <v>26</v>
      </c>
      <c r="R6">
        <v>87</v>
      </c>
      <c r="S6">
        <v>79218</v>
      </c>
      <c r="T6">
        <v>8.1999999999999993</v>
      </c>
      <c r="U6">
        <v>6.5</v>
      </c>
      <c r="V6">
        <v>0.33</v>
      </c>
      <c r="W6">
        <v>0.26</v>
      </c>
      <c r="X6">
        <v>0</v>
      </c>
      <c r="Y6">
        <v>0</v>
      </c>
      <c r="Z6">
        <v>7.3</v>
      </c>
      <c r="AA6">
        <v>5.8</v>
      </c>
      <c r="AB6">
        <v>0</v>
      </c>
      <c r="AC6">
        <v>0</v>
      </c>
      <c r="AD6">
        <v>0</v>
      </c>
      <c r="AE6">
        <v>87</v>
      </c>
    </row>
    <row r="7" spans="1:31" x14ac:dyDescent="0.3">
      <c r="A7" t="s">
        <v>639</v>
      </c>
      <c r="B7" t="s">
        <v>641</v>
      </c>
      <c r="C7">
        <v>24</v>
      </c>
      <c r="D7" t="s">
        <v>0</v>
      </c>
      <c r="E7">
        <v>1990</v>
      </c>
      <c r="F7">
        <v>10333844</v>
      </c>
      <c r="G7">
        <v>365</v>
      </c>
      <c r="H7">
        <v>38000</v>
      </c>
      <c r="I7">
        <v>47</v>
      </c>
      <c r="J7">
        <v>4900</v>
      </c>
      <c r="K7">
        <v>0.75</v>
      </c>
      <c r="L7">
        <v>77</v>
      </c>
      <c r="M7">
        <v>207</v>
      </c>
      <c r="N7">
        <v>21000</v>
      </c>
      <c r="O7">
        <v>0.84</v>
      </c>
      <c r="P7">
        <v>1.7</v>
      </c>
      <c r="Q7">
        <v>180</v>
      </c>
      <c r="R7">
        <v>48</v>
      </c>
      <c r="S7">
        <v>21471618</v>
      </c>
      <c r="T7">
        <v>423</v>
      </c>
      <c r="U7">
        <v>91000</v>
      </c>
      <c r="V7">
        <v>32</v>
      </c>
      <c r="W7">
        <v>6900</v>
      </c>
      <c r="X7">
        <v>7.3</v>
      </c>
      <c r="Y7">
        <v>1600</v>
      </c>
      <c r="Z7">
        <v>320</v>
      </c>
      <c r="AA7">
        <v>69000</v>
      </c>
      <c r="AB7">
        <v>11</v>
      </c>
      <c r="AC7">
        <v>35</v>
      </c>
      <c r="AD7">
        <v>7500</v>
      </c>
      <c r="AE7">
        <v>85</v>
      </c>
    </row>
    <row r="8" spans="1:31" x14ac:dyDescent="0.3">
      <c r="A8" t="s">
        <v>636</v>
      </c>
      <c r="B8" t="s">
        <v>638</v>
      </c>
      <c r="C8">
        <v>660</v>
      </c>
      <c r="D8" t="s">
        <v>21</v>
      </c>
      <c r="E8">
        <v>1990</v>
      </c>
      <c r="F8">
        <v>8334</v>
      </c>
      <c r="G8">
        <v>60</v>
      </c>
      <c r="H8">
        <v>5</v>
      </c>
      <c r="I8">
        <v>0</v>
      </c>
      <c r="J8">
        <v>0</v>
      </c>
      <c r="K8">
        <v>0</v>
      </c>
      <c r="L8">
        <v>0</v>
      </c>
      <c r="M8">
        <v>24</v>
      </c>
      <c r="N8">
        <v>2</v>
      </c>
      <c r="R8">
        <v>0</v>
      </c>
      <c r="S8">
        <v>14300</v>
      </c>
      <c r="T8">
        <v>51</v>
      </c>
      <c r="U8">
        <v>7.3</v>
      </c>
      <c r="V8">
        <v>0</v>
      </c>
      <c r="W8">
        <v>0</v>
      </c>
      <c r="X8">
        <v>0</v>
      </c>
      <c r="Y8">
        <v>0</v>
      </c>
      <c r="Z8">
        <v>21</v>
      </c>
      <c r="AA8">
        <v>3</v>
      </c>
      <c r="AB8">
        <v>0</v>
      </c>
      <c r="AC8">
        <v>0</v>
      </c>
      <c r="AD8">
        <v>0</v>
      </c>
      <c r="AE8">
        <v>0</v>
      </c>
    </row>
    <row r="9" spans="1:31" x14ac:dyDescent="0.3">
      <c r="A9" t="s">
        <v>633</v>
      </c>
      <c r="B9" t="s">
        <v>635</v>
      </c>
      <c r="C9">
        <v>28</v>
      </c>
      <c r="D9" t="s">
        <v>21</v>
      </c>
      <c r="E9">
        <v>1990</v>
      </c>
      <c r="F9">
        <v>61906</v>
      </c>
      <c r="G9">
        <v>2.9</v>
      </c>
      <c r="H9">
        <v>1.8</v>
      </c>
      <c r="I9">
        <v>3.9</v>
      </c>
      <c r="J9">
        <v>2.4</v>
      </c>
      <c r="K9">
        <v>0</v>
      </c>
      <c r="L9">
        <v>0</v>
      </c>
      <c r="M9">
        <v>1.9</v>
      </c>
      <c r="N9">
        <v>1.1000000000000001</v>
      </c>
      <c r="R9">
        <v>87</v>
      </c>
      <c r="S9">
        <v>89985</v>
      </c>
      <c r="T9">
        <v>20</v>
      </c>
      <c r="U9">
        <v>18</v>
      </c>
      <c r="V9">
        <v>1.4</v>
      </c>
      <c r="W9">
        <v>1.2</v>
      </c>
      <c r="X9">
        <v>0</v>
      </c>
      <c r="Y9">
        <v>0</v>
      </c>
      <c r="Z9">
        <v>13</v>
      </c>
      <c r="AA9">
        <v>12</v>
      </c>
      <c r="AB9">
        <v>0</v>
      </c>
      <c r="AC9">
        <v>0</v>
      </c>
      <c r="AD9">
        <v>0</v>
      </c>
      <c r="AE9">
        <v>87</v>
      </c>
    </row>
    <row r="10" spans="1:31" x14ac:dyDescent="0.3">
      <c r="A10" t="s">
        <v>630</v>
      </c>
      <c r="B10" t="s">
        <v>632</v>
      </c>
      <c r="C10">
        <v>32</v>
      </c>
      <c r="D10" t="s">
        <v>21</v>
      </c>
      <c r="E10">
        <v>1990</v>
      </c>
      <c r="F10">
        <v>32624874</v>
      </c>
      <c r="G10">
        <v>95</v>
      </c>
      <c r="H10">
        <v>31000</v>
      </c>
      <c r="I10">
        <v>4.2</v>
      </c>
      <c r="J10">
        <v>1400</v>
      </c>
      <c r="K10">
        <v>0.17</v>
      </c>
      <c r="L10">
        <v>57</v>
      </c>
      <c r="M10">
        <v>59</v>
      </c>
      <c r="N10">
        <v>19000</v>
      </c>
      <c r="O10">
        <v>0.87</v>
      </c>
      <c r="P10">
        <v>0.51</v>
      </c>
      <c r="Q10">
        <v>170</v>
      </c>
      <c r="R10">
        <v>63</v>
      </c>
      <c r="S10">
        <v>41446246</v>
      </c>
      <c r="T10">
        <v>31</v>
      </c>
      <c r="U10">
        <v>13000</v>
      </c>
      <c r="V10">
        <v>1.4</v>
      </c>
      <c r="W10">
        <v>570</v>
      </c>
      <c r="X10">
        <v>0.11</v>
      </c>
      <c r="Y10">
        <v>44</v>
      </c>
      <c r="Z10">
        <v>24</v>
      </c>
      <c r="AA10">
        <v>10000</v>
      </c>
      <c r="AB10">
        <v>2.7</v>
      </c>
      <c r="AC10">
        <v>0.65</v>
      </c>
      <c r="AD10">
        <v>270</v>
      </c>
      <c r="AE10">
        <v>89</v>
      </c>
    </row>
    <row r="11" spans="1:31" x14ac:dyDescent="0.3">
      <c r="A11" t="s">
        <v>627</v>
      </c>
      <c r="B11" t="s">
        <v>629</v>
      </c>
      <c r="C11">
        <v>51</v>
      </c>
      <c r="D11" t="s">
        <v>28</v>
      </c>
      <c r="E11">
        <v>1990</v>
      </c>
      <c r="F11">
        <v>3544695</v>
      </c>
      <c r="G11">
        <v>27</v>
      </c>
      <c r="H11">
        <v>960</v>
      </c>
      <c r="I11">
        <v>4.4000000000000004</v>
      </c>
      <c r="J11">
        <v>160</v>
      </c>
      <c r="K11">
        <v>0</v>
      </c>
      <c r="L11">
        <v>0</v>
      </c>
      <c r="M11">
        <v>18</v>
      </c>
      <c r="N11">
        <v>630</v>
      </c>
      <c r="O11">
        <v>0</v>
      </c>
      <c r="P11">
        <v>0</v>
      </c>
      <c r="Q11">
        <v>0</v>
      </c>
      <c r="R11">
        <v>93</v>
      </c>
      <c r="S11">
        <v>2976566</v>
      </c>
      <c r="T11">
        <v>66</v>
      </c>
      <c r="U11">
        <v>2000</v>
      </c>
      <c r="V11">
        <v>5.7</v>
      </c>
      <c r="W11">
        <v>170</v>
      </c>
      <c r="X11">
        <v>0.4</v>
      </c>
      <c r="Y11">
        <v>12</v>
      </c>
      <c r="Z11">
        <v>49</v>
      </c>
      <c r="AA11">
        <v>1500</v>
      </c>
      <c r="AB11">
        <v>4.5</v>
      </c>
      <c r="AC11">
        <v>2.2000000000000002</v>
      </c>
      <c r="AD11">
        <v>66</v>
      </c>
      <c r="AE11">
        <v>95</v>
      </c>
    </row>
    <row r="12" spans="1:31" x14ac:dyDescent="0.3">
      <c r="A12" t="s">
        <v>624</v>
      </c>
      <c r="B12" t="s">
        <v>626</v>
      </c>
      <c r="C12">
        <v>533</v>
      </c>
      <c r="D12" t="s">
        <v>21</v>
      </c>
      <c r="E12">
        <v>1990</v>
      </c>
      <c r="F12">
        <v>62148</v>
      </c>
      <c r="G12">
        <v>19</v>
      </c>
      <c r="H12">
        <v>12</v>
      </c>
      <c r="I12">
        <v>1.2</v>
      </c>
      <c r="J12">
        <v>0.76</v>
      </c>
      <c r="K12">
        <v>0</v>
      </c>
      <c r="L12">
        <v>0</v>
      </c>
      <c r="M12">
        <v>15</v>
      </c>
      <c r="N12">
        <v>9.1999999999999993</v>
      </c>
      <c r="S12">
        <v>102911</v>
      </c>
      <c r="T12">
        <v>16</v>
      </c>
      <c r="U12">
        <v>17</v>
      </c>
      <c r="V12">
        <v>0.45</v>
      </c>
      <c r="W12">
        <v>0.46</v>
      </c>
      <c r="X12">
        <v>0</v>
      </c>
      <c r="Y12">
        <v>0</v>
      </c>
      <c r="Z12">
        <v>12</v>
      </c>
      <c r="AA12">
        <v>13</v>
      </c>
      <c r="AB12">
        <v>0</v>
      </c>
      <c r="AC12">
        <v>0</v>
      </c>
      <c r="AD12">
        <v>0</v>
      </c>
      <c r="AE12">
        <v>87</v>
      </c>
    </row>
    <row r="13" spans="1:31" x14ac:dyDescent="0.3">
      <c r="A13" t="s">
        <v>621</v>
      </c>
      <c r="B13" t="s">
        <v>623</v>
      </c>
      <c r="C13">
        <v>36</v>
      </c>
      <c r="D13" t="s">
        <v>14</v>
      </c>
      <c r="E13">
        <v>1990</v>
      </c>
      <c r="F13">
        <v>17096869</v>
      </c>
      <c r="G13">
        <v>8.3000000000000007</v>
      </c>
      <c r="H13">
        <v>1400</v>
      </c>
      <c r="I13">
        <v>0.36</v>
      </c>
      <c r="J13">
        <v>61</v>
      </c>
      <c r="K13">
        <v>0.03</v>
      </c>
      <c r="L13">
        <v>5</v>
      </c>
      <c r="M13">
        <v>6.6</v>
      </c>
      <c r="N13">
        <v>1100</v>
      </c>
      <c r="O13">
        <v>2.2999999999999998</v>
      </c>
      <c r="P13">
        <v>0.15</v>
      </c>
      <c r="Q13">
        <v>25</v>
      </c>
      <c r="R13">
        <v>90</v>
      </c>
      <c r="S13">
        <v>23342553</v>
      </c>
      <c r="T13">
        <v>7.6</v>
      </c>
      <c r="U13">
        <v>1800</v>
      </c>
      <c r="V13">
        <v>0.19</v>
      </c>
      <c r="W13">
        <v>45</v>
      </c>
      <c r="X13">
        <v>0.02</v>
      </c>
      <c r="Y13">
        <v>4</v>
      </c>
      <c r="Z13">
        <v>6.2</v>
      </c>
      <c r="AA13">
        <v>1400</v>
      </c>
      <c r="AB13">
        <v>2.6</v>
      </c>
      <c r="AC13">
        <v>0.16</v>
      </c>
      <c r="AD13">
        <v>38</v>
      </c>
      <c r="AE13">
        <v>86</v>
      </c>
    </row>
    <row r="14" spans="1:31" x14ac:dyDescent="0.3">
      <c r="A14" t="s">
        <v>618</v>
      </c>
      <c r="B14" t="s">
        <v>620</v>
      </c>
      <c r="C14">
        <v>40</v>
      </c>
      <c r="D14" t="s">
        <v>28</v>
      </c>
      <c r="E14">
        <v>1990</v>
      </c>
      <c r="F14">
        <v>7670001</v>
      </c>
      <c r="G14">
        <v>28</v>
      </c>
      <c r="H14">
        <v>2200</v>
      </c>
      <c r="I14">
        <v>1.9</v>
      </c>
      <c r="J14">
        <v>140</v>
      </c>
      <c r="K14">
        <v>0.03</v>
      </c>
      <c r="L14">
        <v>2</v>
      </c>
      <c r="M14">
        <v>22</v>
      </c>
      <c r="N14">
        <v>1700</v>
      </c>
      <c r="O14">
        <v>0.56000000000000005</v>
      </c>
      <c r="P14">
        <v>0.12</v>
      </c>
      <c r="Q14">
        <v>9.4</v>
      </c>
      <c r="R14">
        <v>91</v>
      </c>
      <c r="S14">
        <v>8495145</v>
      </c>
      <c r="T14">
        <v>11</v>
      </c>
      <c r="U14">
        <v>930</v>
      </c>
      <c r="V14">
        <v>0.34</v>
      </c>
      <c r="W14">
        <v>29</v>
      </c>
      <c r="X14">
        <v>0</v>
      </c>
      <c r="Y14">
        <v>0</v>
      </c>
      <c r="Z14">
        <v>8.4</v>
      </c>
      <c r="AA14">
        <v>710</v>
      </c>
      <c r="AB14">
        <v>0.85</v>
      </c>
      <c r="AC14">
        <v>7.0000000000000007E-2</v>
      </c>
      <c r="AD14">
        <v>6</v>
      </c>
      <c r="AE14">
        <v>88</v>
      </c>
    </row>
    <row r="15" spans="1:31" x14ac:dyDescent="0.3">
      <c r="A15" t="s">
        <v>615</v>
      </c>
      <c r="B15" t="s">
        <v>617</v>
      </c>
      <c r="C15">
        <v>31</v>
      </c>
      <c r="D15" t="s">
        <v>28</v>
      </c>
      <c r="E15">
        <v>1990</v>
      </c>
      <c r="F15">
        <v>7216503</v>
      </c>
      <c r="G15">
        <v>746</v>
      </c>
      <c r="H15">
        <v>54000</v>
      </c>
      <c r="I15">
        <v>11</v>
      </c>
      <c r="J15">
        <v>820</v>
      </c>
      <c r="K15">
        <v>0.01</v>
      </c>
      <c r="L15">
        <v>1</v>
      </c>
      <c r="M15">
        <v>319</v>
      </c>
      <c r="N15">
        <v>23000</v>
      </c>
      <c r="O15">
        <v>0</v>
      </c>
      <c r="P15">
        <v>0.01</v>
      </c>
      <c r="Q15">
        <v>0.84</v>
      </c>
      <c r="R15">
        <v>11</v>
      </c>
      <c r="S15">
        <v>9413420</v>
      </c>
      <c r="T15">
        <v>105</v>
      </c>
      <c r="U15">
        <v>9900</v>
      </c>
      <c r="V15">
        <v>3.9</v>
      </c>
      <c r="W15">
        <v>360</v>
      </c>
      <c r="X15">
        <v>0.23</v>
      </c>
      <c r="Y15">
        <v>22</v>
      </c>
      <c r="Z15">
        <v>85</v>
      </c>
      <c r="AA15">
        <v>8000</v>
      </c>
      <c r="AB15">
        <v>1.6</v>
      </c>
      <c r="AC15">
        <v>1.3</v>
      </c>
      <c r="AD15">
        <v>130</v>
      </c>
      <c r="AE15">
        <v>73</v>
      </c>
    </row>
    <row r="16" spans="1:31" x14ac:dyDescent="0.3">
      <c r="A16" t="s">
        <v>612</v>
      </c>
      <c r="B16" t="s">
        <v>614</v>
      </c>
      <c r="C16">
        <v>44</v>
      </c>
      <c r="D16" t="s">
        <v>21</v>
      </c>
      <c r="E16">
        <v>1990</v>
      </c>
      <c r="F16">
        <v>256338</v>
      </c>
      <c r="G16">
        <v>25</v>
      </c>
      <c r="H16">
        <v>65</v>
      </c>
      <c r="I16">
        <v>6.7</v>
      </c>
      <c r="J16">
        <v>17</v>
      </c>
      <c r="K16">
        <v>0.78</v>
      </c>
      <c r="L16">
        <v>2</v>
      </c>
      <c r="M16">
        <v>21</v>
      </c>
      <c r="N16">
        <v>55</v>
      </c>
      <c r="O16">
        <v>17</v>
      </c>
      <c r="P16">
        <v>3.6</v>
      </c>
      <c r="Q16">
        <v>9.1999999999999993</v>
      </c>
      <c r="R16">
        <v>84</v>
      </c>
      <c r="S16">
        <v>377374</v>
      </c>
      <c r="T16">
        <v>9.9</v>
      </c>
      <c r="U16">
        <v>37</v>
      </c>
      <c r="V16">
        <v>0.48</v>
      </c>
      <c r="W16">
        <v>1.8</v>
      </c>
      <c r="X16">
        <v>0.53</v>
      </c>
      <c r="Y16">
        <v>2</v>
      </c>
      <c r="Z16">
        <v>9.8000000000000007</v>
      </c>
      <c r="AA16">
        <v>37</v>
      </c>
      <c r="AB16">
        <v>34</v>
      </c>
      <c r="AC16">
        <v>3.3</v>
      </c>
      <c r="AD16">
        <v>12</v>
      </c>
      <c r="AE16">
        <v>89</v>
      </c>
    </row>
    <row r="17" spans="1:31" x14ac:dyDescent="0.3">
      <c r="A17" t="s">
        <v>609</v>
      </c>
      <c r="B17" t="s">
        <v>611</v>
      </c>
      <c r="C17">
        <v>48</v>
      </c>
      <c r="D17" t="s">
        <v>7</v>
      </c>
      <c r="E17">
        <v>1990</v>
      </c>
      <c r="F17">
        <v>495944</v>
      </c>
      <c r="G17">
        <v>32</v>
      </c>
      <c r="H17">
        <v>160</v>
      </c>
      <c r="I17">
        <v>5.5</v>
      </c>
      <c r="J17">
        <v>27</v>
      </c>
      <c r="K17">
        <v>0</v>
      </c>
      <c r="L17">
        <v>0</v>
      </c>
      <c r="M17">
        <v>27</v>
      </c>
      <c r="N17">
        <v>130</v>
      </c>
      <c r="R17">
        <v>87</v>
      </c>
      <c r="S17">
        <v>1332171</v>
      </c>
      <c r="T17">
        <v>26</v>
      </c>
      <c r="U17">
        <v>350</v>
      </c>
      <c r="V17">
        <v>0.72</v>
      </c>
      <c r="W17">
        <v>9.6</v>
      </c>
      <c r="X17">
        <v>0</v>
      </c>
      <c r="Y17">
        <v>0</v>
      </c>
      <c r="Z17">
        <v>18</v>
      </c>
      <c r="AA17">
        <v>240</v>
      </c>
      <c r="AB17">
        <v>0</v>
      </c>
      <c r="AC17">
        <v>0</v>
      </c>
      <c r="AD17">
        <v>0</v>
      </c>
      <c r="AE17">
        <v>87</v>
      </c>
    </row>
    <row r="18" spans="1:31" x14ac:dyDescent="0.3">
      <c r="A18" t="s">
        <v>606</v>
      </c>
      <c r="B18" t="s">
        <v>608</v>
      </c>
      <c r="C18">
        <v>50</v>
      </c>
      <c r="D18" t="s">
        <v>83</v>
      </c>
      <c r="E18">
        <v>1990</v>
      </c>
      <c r="F18">
        <v>107385847</v>
      </c>
      <c r="G18">
        <v>504</v>
      </c>
      <c r="H18">
        <v>540000</v>
      </c>
      <c r="I18">
        <v>80</v>
      </c>
      <c r="J18">
        <v>86000</v>
      </c>
      <c r="K18">
        <v>0</v>
      </c>
      <c r="L18">
        <v>0</v>
      </c>
      <c r="M18">
        <v>226</v>
      </c>
      <c r="N18">
        <v>240000</v>
      </c>
      <c r="O18">
        <v>0</v>
      </c>
      <c r="P18">
        <v>0</v>
      </c>
      <c r="Q18">
        <v>0</v>
      </c>
      <c r="R18">
        <v>20</v>
      </c>
      <c r="S18">
        <v>156594962</v>
      </c>
      <c r="T18">
        <v>402</v>
      </c>
      <c r="U18">
        <v>630000</v>
      </c>
      <c r="V18">
        <v>51</v>
      </c>
      <c r="W18">
        <v>80000</v>
      </c>
      <c r="X18">
        <v>0.1</v>
      </c>
      <c r="Y18">
        <v>160</v>
      </c>
      <c r="Z18">
        <v>224</v>
      </c>
      <c r="AA18">
        <v>350000</v>
      </c>
      <c r="AB18">
        <v>0.12</v>
      </c>
      <c r="AC18">
        <v>0.26</v>
      </c>
      <c r="AD18">
        <v>410</v>
      </c>
      <c r="AE18">
        <v>53</v>
      </c>
    </row>
    <row r="19" spans="1:31" x14ac:dyDescent="0.3">
      <c r="A19" t="s">
        <v>603</v>
      </c>
      <c r="B19" t="s">
        <v>605</v>
      </c>
      <c r="C19">
        <v>52</v>
      </c>
      <c r="D19" t="s">
        <v>21</v>
      </c>
      <c r="E19">
        <v>1990</v>
      </c>
      <c r="F19">
        <v>259336</v>
      </c>
      <c r="G19">
        <v>2.5</v>
      </c>
      <c r="H19">
        <v>6.4</v>
      </c>
      <c r="I19">
        <v>0</v>
      </c>
      <c r="J19">
        <v>0</v>
      </c>
      <c r="K19">
        <v>0</v>
      </c>
      <c r="L19">
        <v>0</v>
      </c>
      <c r="M19">
        <v>2.2999999999999998</v>
      </c>
      <c r="N19">
        <v>6</v>
      </c>
      <c r="O19">
        <v>3.7</v>
      </c>
      <c r="P19">
        <v>0.08</v>
      </c>
      <c r="Q19">
        <v>0.22</v>
      </c>
      <c r="R19">
        <v>83</v>
      </c>
      <c r="S19">
        <v>284644</v>
      </c>
      <c r="T19">
        <v>2.8</v>
      </c>
      <c r="U19">
        <v>8</v>
      </c>
      <c r="V19">
        <v>0.69</v>
      </c>
      <c r="W19">
        <v>2</v>
      </c>
      <c r="X19">
        <v>0</v>
      </c>
      <c r="Y19">
        <v>0</v>
      </c>
      <c r="Z19">
        <v>1.4</v>
      </c>
      <c r="AA19">
        <v>4</v>
      </c>
      <c r="AB19">
        <v>26</v>
      </c>
      <c r="AC19">
        <v>0.36</v>
      </c>
      <c r="AD19">
        <v>1</v>
      </c>
      <c r="AE19">
        <v>100</v>
      </c>
    </row>
    <row r="20" spans="1:31" x14ac:dyDescent="0.3">
      <c r="A20" t="s">
        <v>600</v>
      </c>
      <c r="B20" t="s">
        <v>602</v>
      </c>
      <c r="C20">
        <v>112</v>
      </c>
      <c r="D20" t="s">
        <v>28</v>
      </c>
      <c r="E20">
        <v>1990</v>
      </c>
      <c r="F20">
        <v>10259860</v>
      </c>
      <c r="G20">
        <v>54</v>
      </c>
      <c r="H20">
        <v>5500</v>
      </c>
      <c r="I20">
        <v>4.9000000000000004</v>
      </c>
      <c r="J20">
        <v>500</v>
      </c>
      <c r="K20">
        <v>0</v>
      </c>
      <c r="L20">
        <v>0</v>
      </c>
      <c r="M20">
        <v>35</v>
      </c>
      <c r="N20">
        <v>3600</v>
      </c>
      <c r="O20">
        <v>0.01</v>
      </c>
      <c r="P20">
        <v>0</v>
      </c>
      <c r="Q20">
        <v>0.44</v>
      </c>
      <c r="R20">
        <v>84</v>
      </c>
      <c r="S20">
        <v>9356678</v>
      </c>
      <c r="T20">
        <v>102</v>
      </c>
      <c r="U20">
        <v>9500</v>
      </c>
      <c r="V20">
        <v>9.1</v>
      </c>
      <c r="W20">
        <v>850</v>
      </c>
      <c r="X20">
        <v>0.91</v>
      </c>
      <c r="Y20">
        <v>85</v>
      </c>
      <c r="Z20">
        <v>70</v>
      </c>
      <c r="AA20">
        <v>6500</v>
      </c>
      <c r="AB20">
        <v>5</v>
      </c>
      <c r="AC20">
        <v>3.5</v>
      </c>
      <c r="AD20">
        <v>320</v>
      </c>
      <c r="AE20">
        <v>68</v>
      </c>
    </row>
    <row r="21" spans="1:31" x14ac:dyDescent="0.3">
      <c r="A21" t="s">
        <v>597</v>
      </c>
      <c r="B21" t="s">
        <v>599</v>
      </c>
      <c r="C21">
        <v>56</v>
      </c>
      <c r="D21" t="s">
        <v>28</v>
      </c>
      <c r="E21">
        <v>1990</v>
      </c>
      <c r="F21">
        <v>9978241</v>
      </c>
      <c r="G21">
        <v>22</v>
      </c>
      <c r="H21">
        <v>2200</v>
      </c>
      <c r="I21">
        <v>1</v>
      </c>
      <c r="J21">
        <v>100</v>
      </c>
      <c r="K21">
        <v>0.01</v>
      </c>
      <c r="L21">
        <v>1</v>
      </c>
      <c r="M21">
        <v>18</v>
      </c>
      <c r="N21">
        <v>1800</v>
      </c>
      <c r="O21">
        <v>0.18</v>
      </c>
      <c r="P21">
        <v>0.03</v>
      </c>
      <c r="Q21">
        <v>3.2</v>
      </c>
      <c r="R21">
        <v>90</v>
      </c>
      <c r="S21">
        <v>11104476</v>
      </c>
      <c r="T21">
        <v>11</v>
      </c>
      <c r="U21">
        <v>1300</v>
      </c>
      <c r="V21">
        <v>0.16</v>
      </c>
      <c r="W21">
        <v>18</v>
      </c>
      <c r="X21">
        <v>0.04</v>
      </c>
      <c r="Y21">
        <v>4</v>
      </c>
      <c r="Z21">
        <v>9.1</v>
      </c>
      <c r="AA21">
        <v>1000</v>
      </c>
      <c r="AB21">
        <v>4</v>
      </c>
      <c r="AC21">
        <v>0.36</v>
      </c>
      <c r="AD21">
        <v>40</v>
      </c>
      <c r="AE21">
        <v>90</v>
      </c>
    </row>
    <row r="22" spans="1:31" x14ac:dyDescent="0.3">
      <c r="A22" t="s">
        <v>594</v>
      </c>
      <c r="B22" t="s">
        <v>596</v>
      </c>
      <c r="C22">
        <v>84</v>
      </c>
      <c r="D22" t="s">
        <v>21</v>
      </c>
      <c r="E22">
        <v>1990</v>
      </c>
      <c r="F22">
        <v>187552</v>
      </c>
      <c r="G22">
        <v>57</v>
      </c>
      <c r="H22">
        <v>110</v>
      </c>
      <c r="I22">
        <v>2.5</v>
      </c>
      <c r="J22">
        <v>4.5999999999999996</v>
      </c>
      <c r="K22">
        <v>0</v>
      </c>
      <c r="L22">
        <v>0</v>
      </c>
      <c r="M22">
        <v>41</v>
      </c>
      <c r="N22">
        <v>77</v>
      </c>
      <c r="O22">
        <v>0.01</v>
      </c>
      <c r="P22">
        <v>0.01</v>
      </c>
      <c r="Q22">
        <v>0.01</v>
      </c>
      <c r="R22">
        <v>74</v>
      </c>
      <c r="S22">
        <v>331900</v>
      </c>
      <c r="T22">
        <v>39</v>
      </c>
      <c r="U22">
        <v>130</v>
      </c>
      <c r="V22">
        <v>5.9</v>
      </c>
      <c r="W22">
        <v>20</v>
      </c>
      <c r="X22">
        <v>0.9</v>
      </c>
      <c r="Y22">
        <v>3</v>
      </c>
      <c r="Z22">
        <v>37</v>
      </c>
      <c r="AA22">
        <v>120</v>
      </c>
      <c r="AB22">
        <v>23</v>
      </c>
      <c r="AC22">
        <v>8.6</v>
      </c>
      <c r="AD22">
        <v>29</v>
      </c>
      <c r="AE22">
        <v>99</v>
      </c>
    </row>
    <row r="23" spans="1:31" x14ac:dyDescent="0.3">
      <c r="A23" t="s">
        <v>591</v>
      </c>
      <c r="B23" t="s">
        <v>593</v>
      </c>
      <c r="C23">
        <v>204</v>
      </c>
      <c r="D23" t="s">
        <v>0</v>
      </c>
      <c r="E23">
        <v>1990</v>
      </c>
      <c r="F23">
        <v>5001271</v>
      </c>
      <c r="G23">
        <v>254</v>
      </c>
      <c r="H23">
        <v>13000</v>
      </c>
      <c r="I23">
        <v>37</v>
      </c>
      <c r="J23">
        <v>1800</v>
      </c>
      <c r="K23">
        <v>0.9</v>
      </c>
      <c r="L23">
        <v>45</v>
      </c>
      <c r="M23">
        <v>127</v>
      </c>
      <c r="N23">
        <v>6300</v>
      </c>
      <c r="O23">
        <v>1.3</v>
      </c>
      <c r="P23">
        <v>1.7</v>
      </c>
      <c r="Q23">
        <v>83</v>
      </c>
      <c r="R23">
        <v>33</v>
      </c>
      <c r="S23">
        <v>10323474</v>
      </c>
      <c r="T23">
        <v>105</v>
      </c>
      <c r="U23">
        <v>11000</v>
      </c>
      <c r="V23">
        <v>12</v>
      </c>
      <c r="W23">
        <v>1300</v>
      </c>
      <c r="X23">
        <v>3.4</v>
      </c>
      <c r="Y23">
        <v>350</v>
      </c>
      <c r="Z23">
        <v>70</v>
      </c>
      <c r="AA23">
        <v>7200</v>
      </c>
      <c r="AB23">
        <v>16</v>
      </c>
      <c r="AC23">
        <v>11</v>
      </c>
      <c r="AD23">
        <v>1100</v>
      </c>
      <c r="AE23">
        <v>54</v>
      </c>
    </row>
    <row r="24" spans="1:31" x14ac:dyDescent="0.3">
      <c r="A24" t="s">
        <v>588</v>
      </c>
      <c r="B24" t="s">
        <v>590</v>
      </c>
      <c r="C24">
        <v>60</v>
      </c>
      <c r="D24" t="s">
        <v>21</v>
      </c>
      <c r="E24">
        <v>1990</v>
      </c>
      <c r="F24">
        <v>59798</v>
      </c>
      <c r="G24">
        <v>4.5</v>
      </c>
      <c r="H24">
        <v>2.7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S24">
        <v>65341</v>
      </c>
      <c r="T24">
        <v>0.36</v>
      </c>
      <c r="U24">
        <v>0.24</v>
      </c>
      <c r="V24">
        <v>0.02</v>
      </c>
      <c r="W24">
        <v>0.02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">
      <c r="A25" t="s">
        <v>585</v>
      </c>
      <c r="B25" t="s">
        <v>587</v>
      </c>
      <c r="C25">
        <v>64</v>
      </c>
      <c r="D25" t="s">
        <v>83</v>
      </c>
      <c r="E25">
        <v>1990</v>
      </c>
      <c r="F25">
        <v>535738</v>
      </c>
      <c r="G25">
        <v>1762</v>
      </c>
      <c r="H25">
        <v>9400</v>
      </c>
      <c r="I25">
        <v>277</v>
      </c>
      <c r="J25">
        <v>1500</v>
      </c>
      <c r="K25">
        <v>0</v>
      </c>
      <c r="L25">
        <v>0</v>
      </c>
      <c r="M25">
        <v>777</v>
      </c>
      <c r="N25">
        <v>4200</v>
      </c>
      <c r="O25">
        <v>0.01</v>
      </c>
      <c r="P25">
        <v>0.04</v>
      </c>
      <c r="Q25">
        <v>0.23</v>
      </c>
      <c r="R25">
        <v>28</v>
      </c>
      <c r="S25">
        <v>753947</v>
      </c>
      <c r="T25">
        <v>196</v>
      </c>
      <c r="U25">
        <v>1500</v>
      </c>
      <c r="V25">
        <v>12</v>
      </c>
      <c r="W25">
        <v>88</v>
      </c>
      <c r="X25">
        <v>0</v>
      </c>
      <c r="Y25">
        <v>0</v>
      </c>
      <c r="Z25">
        <v>169</v>
      </c>
      <c r="AA25">
        <v>1300</v>
      </c>
      <c r="AB25">
        <v>0.09</v>
      </c>
      <c r="AC25">
        <v>0.15</v>
      </c>
      <c r="AD25">
        <v>1.1000000000000001</v>
      </c>
      <c r="AE25">
        <v>85</v>
      </c>
    </row>
    <row r="26" spans="1:31" x14ac:dyDescent="0.3">
      <c r="A26" t="s">
        <v>582</v>
      </c>
      <c r="B26" t="s">
        <v>584</v>
      </c>
      <c r="C26">
        <v>68</v>
      </c>
      <c r="D26" t="s">
        <v>21</v>
      </c>
      <c r="E26">
        <v>1990</v>
      </c>
      <c r="F26">
        <v>6794046</v>
      </c>
      <c r="G26">
        <v>400</v>
      </c>
      <c r="H26">
        <v>27000</v>
      </c>
      <c r="I26">
        <v>7.9</v>
      </c>
      <c r="J26">
        <v>540</v>
      </c>
      <c r="K26">
        <v>2.4</v>
      </c>
      <c r="L26">
        <v>160</v>
      </c>
      <c r="M26">
        <v>251</v>
      </c>
      <c r="N26">
        <v>17000</v>
      </c>
      <c r="O26">
        <v>2.7</v>
      </c>
      <c r="P26">
        <v>6.7</v>
      </c>
      <c r="Q26">
        <v>460</v>
      </c>
      <c r="R26">
        <v>65</v>
      </c>
      <c r="S26">
        <v>10671200</v>
      </c>
      <c r="T26">
        <v>196</v>
      </c>
      <c r="U26">
        <v>21000</v>
      </c>
      <c r="V26">
        <v>4</v>
      </c>
      <c r="W26">
        <v>430</v>
      </c>
      <c r="X26">
        <v>1.2</v>
      </c>
      <c r="Y26">
        <v>120</v>
      </c>
      <c r="Z26">
        <v>123</v>
      </c>
      <c r="AA26">
        <v>13000</v>
      </c>
      <c r="AB26">
        <v>2.9</v>
      </c>
      <c r="AC26">
        <v>3.6</v>
      </c>
      <c r="AD26">
        <v>390</v>
      </c>
      <c r="AE26">
        <v>63</v>
      </c>
    </row>
    <row r="27" spans="1:31" x14ac:dyDescent="0.3">
      <c r="A27" t="s">
        <v>576</v>
      </c>
      <c r="B27" t="s">
        <v>578</v>
      </c>
      <c r="C27">
        <v>70</v>
      </c>
      <c r="D27" t="s">
        <v>28</v>
      </c>
      <c r="E27">
        <v>1990</v>
      </c>
      <c r="F27">
        <v>4526511</v>
      </c>
      <c r="G27">
        <v>134</v>
      </c>
      <c r="H27">
        <v>6100</v>
      </c>
      <c r="I27">
        <v>6.6</v>
      </c>
      <c r="J27">
        <v>300</v>
      </c>
      <c r="K27">
        <v>0</v>
      </c>
      <c r="L27">
        <v>0</v>
      </c>
      <c r="M27">
        <v>88</v>
      </c>
      <c r="N27">
        <v>4000</v>
      </c>
      <c r="R27">
        <v>100</v>
      </c>
      <c r="S27">
        <v>3829307</v>
      </c>
      <c r="T27">
        <v>69</v>
      </c>
      <c r="U27">
        <v>2700</v>
      </c>
      <c r="V27">
        <v>4.9000000000000004</v>
      </c>
      <c r="W27">
        <v>190</v>
      </c>
      <c r="X27">
        <v>0</v>
      </c>
      <c r="Y27">
        <v>0</v>
      </c>
      <c r="Z27">
        <v>46</v>
      </c>
      <c r="AA27">
        <v>1700</v>
      </c>
      <c r="AB27">
        <v>0</v>
      </c>
      <c r="AC27">
        <v>0</v>
      </c>
      <c r="AD27">
        <v>0</v>
      </c>
      <c r="AE27">
        <v>72</v>
      </c>
    </row>
    <row r="28" spans="1:31" x14ac:dyDescent="0.3">
      <c r="A28" t="s">
        <v>573</v>
      </c>
      <c r="B28" t="s">
        <v>575</v>
      </c>
      <c r="C28">
        <v>72</v>
      </c>
      <c r="D28" t="s">
        <v>0</v>
      </c>
      <c r="E28">
        <v>1990</v>
      </c>
      <c r="F28">
        <v>1383912</v>
      </c>
      <c r="G28">
        <v>949</v>
      </c>
      <c r="H28">
        <v>13000</v>
      </c>
      <c r="I28">
        <v>127</v>
      </c>
      <c r="J28">
        <v>1800</v>
      </c>
      <c r="K28">
        <v>40</v>
      </c>
      <c r="L28">
        <v>550</v>
      </c>
      <c r="M28">
        <v>545</v>
      </c>
      <c r="N28">
        <v>7500</v>
      </c>
      <c r="O28">
        <v>15</v>
      </c>
      <c r="P28">
        <v>79</v>
      </c>
      <c r="Q28">
        <v>1100</v>
      </c>
      <c r="R28">
        <v>39</v>
      </c>
      <c r="S28">
        <v>2021144</v>
      </c>
      <c r="T28">
        <v>348</v>
      </c>
      <c r="U28">
        <v>7000</v>
      </c>
      <c r="V28">
        <v>22</v>
      </c>
      <c r="W28">
        <v>440</v>
      </c>
      <c r="X28">
        <v>46</v>
      </c>
      <c r="Y28">
        <v>930</v>
      </c>
      <c r="Z28">
        <v>414</v>
      </c>
      <c r="AA28">
        <v>8400</v>
      </c>
      <c r="AB28">
        <v>60</v>
      </c>
      <c r="AC28">
        <v>247</v>
      </c>
      <c r="AD28">
        <v>5000</v>
      </c>
      <c r="AE28">
        <v>82</v>
      </c>
    </row>
    <row r="29" spans="1:31" x14ac:dyDescent="0.3">
      <c r="A29" t="s">
        <v>570</v>
      </c>
      <c r="B29" t="s">
        <v>572</v>
      </c>
      <c r="C29">
        <v>76</v>
      </c>
      <c r="D29" t="s">
        <v>21</v>
      </c>
      <c r="E29">
        <v>1990</v>
      </c>
      <c r="F29">
        <v>149648341</v>
      </c>
      <c r="G29">
        <v>129</v>
      </c>
      <c r="H29">
        <v>190000</v>
      </c>
      <c r="I29">
        <v>5.4</v>
      </c>
      <c r="J29">
        <v>8100</v>
      </c>
      <c r="K29">
        <v>1.7</v>
      </c>
      <c r="L29">
        <v>2500</v>
      </c>
      <c r="M29">
        <v>84</v>
      </c>
      <c r="N29">
        <v>120000</v>
      </c>
      <c r="O29">
        <v>5.9</v>
      </c>
      <c r="P29">
        <v>4.9000000000000004</v>
      </c>
      <c r="Q29">
        <v>7300</v>
      </c>
      <c r="R29">
        <v>60</v>
      </c>
      <c r="S29">
        <v>200361925</v>
      </c>
      <c r="T29">
        <v>57</v>
      </c>
      <c r="U29">
        <v>110000</v>
      </c>
      <c r="V29">
        <v>2.2000000000000002</v>
      </c>
      <c r="W29">
        <v>4400</v>
      </c>
      <c r="X29">
        <v>1</v>
      </c>
      <c r="Y29">
        <v>2100</v>
      </c>
      <c r="Z29">
        <v>46</v>
      </c>
      <c r="AA29">
        <v>93000</v>
      </c>
      <c r="AB29">
        <v>14</v>
      </c>
      <c r="AC29">
        <v>6.5</v>
      </c>
      <c r="AD29">
        <v>13000</v>
      </c>
      <c r="AE29">
        <v>82</v>
      </c>
    </row>
    <row r="30" spans="1:31" x14ac:dyDescent="0.3">
      <c r="A30" t="s">
        <v>567</v>
      </c>
      <c r="B30" t="s">
        <v>569</v>
      </c>
      <c r="C30">
        <v>92</v>
      </c>
      <c r="D30" t="s">
        <v>21</v>
      </c>
      <c r="E30">
        <v>1990</v>
      </c>
      <c r="F30">
        <v>16459</v>
      </c>
      <c r="G30">
        <v>22</v>
      </c>
      <c r="H30">
        <v>3.7</v>
      </c>
      <c r="I30">
        <v>0</v>
      </c>
      <c r="J30">
        <v>0</v>
      </c>
      <c r="K30">
        <v>0</v>
      </c>
      <c r="L30">
        <v>0</v>
      </c>
      <c r="M30">
        <v>17</v>
      </c>
      <c r="N30">
        <v>2.9</v>
      </c>
      <c r="S30">
        <v>28341</v>
      </c>
      <c r="T30">
        <v>6.9</v>
      </c>
      <c r="U30">
        <v>2</v>
      </c>
      <c r="V30">
        <v>4.0999999999999996</v>
      </c>
      <c r="W30">
        <v>1.2</v>
      </c>
      <c r="X30">
        <v>0</v>
      </c>
      <c r="Y30">
        <v>0</v>
      </c>
      <c r="Z30">
        <v>4.0999999999999996</v>
      </c>
      <c r="AA30">
        <v>1.1000000000000001</v>
      </c>
      <c r="AB30">
        <v>0</v>
      </c>
      <c r="AC30">
        <v>0</v>
      </c>
      <c r="AD30">
        <v>0</v>
      </c>
      <c r="AE30">
        <v>87</v>
      </c>
    </row>
    <row r="31" spans="1:31" x14ac:dyDescent="0.3">
      <c r="A31" t="s">
        <v>564</v>
      </c>
      <c r="B31" t="s">
        <v>566</v>
      </c>
      <c r="C31">
        <v>96</v>
      </c>
      <c r="D31" t="s">
        <v>14</v>
      </c>
      <c r="E31">
        <v>1990</v>
      </c>
      <c r="F31">
        <v>256929</v>
      </c>
      <c r="G31">
        <v>80</v>
      </c>
      <c r="H31">
        <v>210</v>
      </c>
      <c r="I31">
        <v>3</v>
      </c>
      <c r="J31">
        <v>7.8</v>
      </c>
      <c r="K31">
        <v>0</v>
      </c>
      <c r="L31">
        <v>0</v>
      </c>
      <c r="M31">
        <v>64</v>
      </c>
      <c r="N31">
        <v>160</v>
      </c>
      <c r="R31">
        <v>87</v>
      </c>
      <c r="S31">
        <v>417784</v>
      </c>
      <c r="T31">
        <v>65</v>
      </c>
      <c r="U31">
        <v>270</v>
      </c>
      <c r="V31">
        <v>3</v>
      </c>
      <c r="W31">
        <v>13</v>
      </c>
      <c r="X31">
        <v>0</v>
      </c>
      <c r="Y31">
        <v>0</v>
      </c>
      <c r="Z31">
        <v>58</v>
      </c>
      <c r="AA31">
        <v>240</v>
      </c>
      <c r="AB31">
        <v>0</v>
      </c>
      <c r="AC31">
        <v>0</v>
      </c>
      <c r="AD31">
        <v>0</v>
      </c>
      <c r="AE31">
        <v>87</v>
      </c>
    </row>
    <row r="32" spans="1:31" x14ac:dyDescent="0.3">
      <c r="A32" t="s">
        <v>561</v>
      </c>
      <c r="B32" t="s">
        <v>563</v>
      </c>
      <c r="C32">
        <v>100</v>
      </c>
      <c r="D32" t="s">
        <v>28</v>
      </c>
      <c r="E32">
        <v>1990</v>
      </c>
      <c r="F32">
        <v>8821111</v>
      </c>
      <c r="G32">
        <v>50</v>
      </c>
      <c r="H32">
        <v>4400</v>
      </c>
      <c r="I32">
        <v>2.5</v>
      </c>
      <c r="J32">
        <v>220</v>
      </c>
      <c r="K32">
        <v>0</v>
      </c>
      <c r="L32">
        <v>0</v>
      </c>
      <c r="M32">
        <v>35</v>
      </c>
      <c r="N32">
        <v>3100</v>
      </c>
      <c r="O32">
        <v>0</v>
      </c>
      <c r="P32">
        <v>0</v>
      </c>
      <c r="Q32">
        <v>0.1</v>
      </c>
      <c r="R32">
        <v>73</v>
      </c>
      <c r="S32">
        <v>7222943</v>
      </c>
      <c r="T32">
        <v>37</v>
      </c>
      <c r="U32">
        <v>2700</v>
      </c>
      <c r="V32">
        <v>2.1</v>
      </c>
      <c r="W32">
        <v>150</v>
      </c>
      <c r="X32">
        <v>0.01</v>
      </c>
      <c r="Y32">
        <v>1</v>
      </c>
      <c r="Z32">
        <v>29</v>
      </c>
      <c r="AA32">
        <v>2100</v>
      </c>
      <c r="AB32">
        <v>0.28999999999999998</v>
      </c>
      <c r="AC32">
        <v>0.08</v>
      </c>
      <c r="AD32">
        <v>6.1</v>
      </c>
      <c r="AE32">
        <v>91</v>
      </c>
    </row>
    <row r="33" spans="1:31" x14ac:dyDescent="0.3">
      <c r="A33" t="s">
        <v>558</v>
      </c>
      <c r="B33" t="s">
        <v>560</v>
      </c>
      <c r="C33">
        <v>854</v>
      </c>
      <c r="D33" t="s">
        <v>0</v>
      </c>
      <c r="E33">
        <v>1990</v>
      </c>
      <c r="F33">
        <v>8811033</v>
      </c>
      <c r="G33">
        <v>163</v>
      </c>
      <c r="H33">
        <v>14000</v>
      </c>
      <c r="I33">
        <v>26</v>
      </c>
      <c r="J33">
        <v>2300</v>
      </c>
      <c r="K33">
        <v>10</v>
      </c>
      <c r="L33">
        <v>920</v>
      </c>
      <c r="M33">
        <v>87</v>
      </c>
      <c r="N33">
        <v>7700</v>
      </c>
      <c r="O33">
        <v>18</v>
      </c>
      <c r="P33">
        <v>16</v>
      </c>
      <c r="Q33">
        <v>1400</v>
      </c>
      <c r="R33">
        <v>19</v>
      </c>
      <c r="S33">
        <v>16934839</v>
      </c>
      <c r="T33">
        <v>80</v>
      </c>
      <c r="U33">
        <v>14000</v>
      </c>
      <c r="V33">
        <v>8.9</v>
      </c>
      <c r="W33">
        <v>1500</v>
      </c>
      <c r="X33">
        <v>2</v>
      </c>
      <c r="Y33">
        <v>330</v>
      </c>
      <c r="Z33">
        <v>54</v>
      </c>
      <c r="AA33">
        <v>9100</v>
      </c>
      <c r="AB33">
        <v>13</v>
      </c>
      <c r="AC33">
        <v>6.8</v>
      </c>
      <c r="AD33">
        <v>1100</v>
      </c>
      <c r="AE33">
        <v>59</v>
      </c>
    </row>
    <row r="34" spans="1:31" x14ac:dyDescent="0.3">
      <c r="A34" t="s">
        <v>555</v>
      </c>
      <c r="B34" t="s">
        <v>557</v>
      </c>
      <c r="C34">
        <v>108</v>
      </c>
      <c r="D34" t="s">
        <v>0</v>
      </c>
      <c r="E34">
        <v>1990</v>
      </c>
      <c r="F34">
        <v>5605873</v>
      </c>
      <c r="G34">
        <v>294</v>
      </c>
      <c r="H34">
        <v>16000</v>
      </c>
      <c r="I34">
        <v>37</v>
      </c>
      <c r="J34">
        <v>2100</v>
      </c>
      <c r="K34">
        <v>0.93</v>
      </c>
      <c r="L34">
        <v>52</v>
      </c>
      <c r="M34">
        <v>164</v>
      </c>
      <c r="N34">
        <v>9200</v>
      </c>
      <c r="O34">
        <v>1.3</v>
      </c>
      <c r="P34">
        <v>2.1</v>
      </c>
      <c r="Q34">
        <v>120</v>
      </c>
      <c r="R34">
        <v>50</v>
      </c>
      <c r="S34">
        <v>10162532</v>
      </c>
      <c r="T34">
        <v>193</v>
      </c>
      <c r="U34">
        <v>20000</v>
      </c>
      <c r="V34">
        <v>22</v>
      </c>
      <c r="W34">
        <v>2300</v>
      </c>
      <c r="X34">
        <v>5.9</v>
      </c>
      <c r="Y34">
        <v>600</v>
      </c>
      <c r="Z34">
        <v>128</v>
      </c>
      <c r="AA34">
        <v>13000</v>
      </c>
      <c r="AB34">
        <v>15</v>
      </c>
      <c r="AC34">
        <v>19</v>
      </c>
      <c r="AD34">
        <v>1900</v>
      </c>
      <c r="AE34">
        <v>57</v>
      </c>
    </row>
    <row r="35" spans="1:31" x14ac:dyDescent="0.3">
      <c r="A35" t="s">
        <v>552</v>
      </c>
      <c r="B35" t="s">
        <v>554</v>
      </c>
      <c r="C35">
        <v>132</v>
      </c>
      <c r="D35" t="s">
        <v>0</v>
      </c>
      <c r="E35">
        <v>1990</v>
      </c>
      <c r="F35">
        <v>351960</v>
      </c>
      <c r="G35">
        <v>335</v>
      </c>
      <c r="H35">
        <v>1200</v>
      </c>
      <c r="I35">
        <v>49</v>
      </c>
      <c r="J35">
        <v>170</v>
      </c>
      <c r="K35">
        <v>2</v>
      </c>
      <c r="L35">
        <v>7</v>
      </c>
      <c r="M35">
        <v>175</v>
      </c>
      <c r="N35">
        <v>620</v>
      </c>
      <c r="O35">
        <v>2.1</v>
      </c>
      <c r="P35">
        <v>3.6</v>
      </c>
      <c r="Q35">
        <v>13</v>
      </c>
      <c r="R35">
        <v>36</v>
      </c>
      <c r="S35">
        <v>498897</v>
      </c>
      <c r="T35">
        <v>238</v>
      </c>
      <c r="U35">
        <v>1200</v>
      </c>
      <c r="V35">
        <v>30</v>
      </c>
      <c r="W35">
        <v>150</v>
      </c>
      <c r="X35">
        <v>3</v>
      </c>
      <c r="Y35">
        <v>15</v>
      </c>
      <c r="Z35">
        <v>143</v>
      </c>
      <c r="AA35">
        <v>710</v>
      </c>
      <c r="AB35">
        <v>6.8</v>
      </c>
      <c r="AC35">
        <v>9.6999999999999993</v>
      </c>
      <c r="AD35">
        <v>48</v>
      </c>
      <c r="AE35">
        <v>43</v>
      </c>
    </row>
    <row r="36" spans="1:31" x14ac:dyDescent="0.3">
      <c r="A36" t="s">
        <v>549</v>
      </c>
      <c r="B36" t="s">
        <v>551</v>
      </c>
      <c r="C36">
        <v>116</v>
      </c>
      <c r="D36" t="s">
        <v>14</v>
      </c>
      <c r="E36">
        <v>1990</v>
      </c>
      <c r="F36">
        <v>9057339</v>
      </c>
      <c r="G36">
        <v>1667</v>
      </c>
      <c r="H36">
        <v>150000</v>
      </c>
      <c r="I36">
        <v>207</v>
      </c>
      <c r="J36">
        <v>19000</v>
      </c>
      <c r="K36">
        <v>0.24</v>
      </c>
      <c r="L36">
        <v>22</v>
      </c>
      <c r="M36">
        <v>584</v>
      </c>
      <c r="N36">
        <v>53000</v>
      </c>
      <c r="O36">
        <v>0.06</v>
      </c>
      <c r="P36">
        <v>0.37</v>
      </c>
      <c r="Q36">
        <v>33</v>
      </c>
      <c r="R36">
        <v>12</v>
      </c>
      <c r="S36">
        <v>15135169</v>
      </c>
      <c r="T36">
        <v>715</v>
      </c>
      <c r="U36">
        <v>110000</v>
      </c>
      <c r="V36">
        <v>66</v>
      </c>
      <c r="W36">
        <v>10000</v>
      </c>
      <c r="X36">
        <v>3.9</v>
      </c>
      <c r="Y36">
        <v>590</v>
      </c>
      <c r="Z36">
        <v>400</v>
      </c>
      <c r="AA36">
        <v>61000</v>
      </c>
      <c r="AB36">
        <v>3.9</v>
      </c>
      <c r="AC36">
        <v>15</v>
      </c>
      <c r="AD36">
        <v>2300</v>
      </c>
      <c r="AE36">
        <v>62</v>
      </c>
    </row>
    <row r="37" spans="1:31" x14ac:dyDescent="0.3">
      <c r="A37" t="s">
        <v>546</v>
      </c>
      <c r="B37" t="s">
        <v>548</v>
      </c>
      <c r="C37">
        <v>120</v>
      </c>
      <c r="D37" t="s">
        <v>0</v>
      </c>
      <c r="E37">
        <v>1990</v>
      </c>
      <c r="F37">
        <v>12070359</v>
      </c>
      <c r="G37">
        <v>175</v>
      </c>
      <c r="H37">
        <v>21000</v>
      </c>
      <c r="I37">
        <v>22</v>
      </c>
      <c r="J37">
        <v>2600</v>
      </c>
      <c r="K37">
        <v>3.8</v>
      </c>
      <c r="L37">
        <v>460</v>
      </c>
      <c r="M37">
        <v>110</v>
      </c>
      <c r="N37">
        <v>13000</v>
      </c>
      <c r="O37">
        <v>8.6</v>
      </c>
      <c r="P37">
        <v>9.4</v>
      </c>
      <c r="Q37">
        <v>1100</v>
      </c>
      <c r="R37">
        <v>44</v>
      </c>
      <c r="S37">
        <v>22253959</v>
      </c>
      <c r="T37">
        <v>299</v>
      </c>
      <c r="U37">
        <v>66000</v>
      </c>
      <c r="V37">
        <v>35</v>
      </c>
      <c r="W37">
        <v>7800</v>
      </c>
      <c r="X37">
        <v>35</v>
      </c>
      <c r="Y37">
        <v>7900</v>
      </c>
      <c r="Z37">
        <v>235</v>
      </c>
      <c r="AA37">
        <v>52000</v>
      </c>
      <c r="AB37">
        <v>37</v>
      </c>
      <c r="AC37">
        <v>87</v>
      </c>
      <c r="AD37">
        <v>19000</v>
      </c>
      <c r="AE37">
        <v>49</v>
      </c>
    </row>
    <row r="38" spans="1:31" x14ac:dyDescent="0.3">
      <c r="A38" t="s">
        <v>543</v>
      </c>
      <c r="B38" t="s">
        <v>545</v>
      </c>
      <c r="C38">
        <v>124</v>
      </c>
      <c r="D38" t="s">
        <v>21</v>
      </c>
      <c r="E38">
        <v>1990</v>
      </c>
      <c r="F38">
        <v>27657790</v>
      </c>
      <c r="G38">
        <v>10</v>
      </c>
      <c r="H38">
        <v>2900</v>
      </c>
      <c r="I38">
        <v>0.42</v>
      </c>
      <c r="J38">
        <v>120</v>
      </c>
      <c r="K38">
        <v>0.05</v>
      </c>
      <c r="L38">
        <v>15</v>
      </c>
      <c r="M38">
        <v>8.4</v>
      </c>
      <c r="N38">
        <v>2300</v>
      </c>
      <c r="O38">
        <v>3.8</v>
      </c>
      <c r="P38">
        <v>0.32</v>
      </c>
      <c r="Q38">
        <v>89</v>
      </c>
      <c r="R38">
        <v>86</v>
      </c>
      <c r="S38">
        <v>35181704</v>
      </c>
      <c r="T38">
        <v>6.2</v>
      </c>
      <c r="U38">
        <v>2200</v>
      </c>
      <c r="V38">
        <v>0.18</v>
      </c>
      <c r="W38">
        <v>62</v>
      </c>
      <c r="X38">
        <v>0.04</v>
      </c>
      <c r="Y38">
        <v>13</v>
      </c>
      <c r="Z38">
        <v>5</v>
      </c>
      <c r="AA38">
        <v>1800</v>
      </c>
      <c r="AB38">
        <v>7.2</v>
      </c>
      <c r="AC38">
        <v>0.36</v>
      </c>
      <c r="AD38">
        <v>130</v>
      </c>
      <c r="AE38">
        <v>92</v>
      </c>
    </row>
    <row r="39" spans="1:31" x14ac:dyDescent="0.3">
      <c r="A39" t="s">
        <v>540</v>
      </c>
      <c r="B39" t="s">
        <v>542</v>
      </c>
      <c r="C39">
        <v>136</v>
      </c>
      <c r="D39" t="s">
        <v>21</v>
      </c>
      <c r="E39">
        <v>1990</v>
      </c>
      <c r="F39">
        <v>25009</v>
      </c>
      <c r="G39">
        <v>11</v>
      </c>
      <c r="H39">
        <v>2.9</v>
      </c>
      <c r="I39">
        <v>4</v>
      </c>
      <c r="J39">
        <v>1</v>
      </c>
      <c r="K39">
        <v>0</v>
      </c>
      <c r="L39">
        <v>0</v>
      </c>
      <c r="M39">
        <v>9.1999999999999993</v>
      </c>
      <c r="N39">
        <v>2.2999999999999998</v>
      </c>
      <c r="R39">
        <v>87</v>
      </c>
      <c r="S39">
        <v>58435</v>
      </c>
      <c r="T39">
        <v>11</v>
      </c>
      <c r="U39">
        <v>6.5</v>
      </c>
      <c r="V39">
        <v>0</v>
      </c>
      <c r="W39">
        <v>0</v>
      </c>
      <c r="X39">
        <v>0</v>
      </c>
      <c r="Y39">
        <v>0</v>
      </c>
      <c r="Z39">
        <v>9.8000000000000007</v>
      </c>
      <c r="AA39">
        <v>5.8</v>
      </c>
      <c r="AB39">
        <v>0</v>
      </c>
      <c r="AC39">
        <v>0</v>
      </c>
      <c r="AD39">
        <v>0</v>
      </c>
      <c r="AE39">
        <v>87</v>
      </c>
    </row>
    <row r="40" spans="1:31" x14ac:dyDescent="0.3">
      <c r="A40" t="s">
        <v>537</v>
      </c>
      <c r="B40" t="s">
        <v>539</v>
      </c>
      <c r="C40">
        <v>140</v>
      </c>
      <c r="D40" t="s">
        <v>0</v>
      </c>
      <c r="E40">
        <v>1990</v>
      </c>
      <c r="F40">
        <v>2912824</v>
      </c>
      <c r="G40">
        <v>1649</v>
      </c>
      <c r="H40">
        <v>48000</v>
      </c>
      <c r="I40">
        <v>269</v>
      </c>
      <c r="J40">
        <v>7800</v>
      </c>
      <c r="K40">
        <v>137</v>
      </c>
      <c r="L40">
        <v>4000</v>
      </c>
      <c r="M40">
        <v>864</v>
      </c>
      <c r="N40">
        <v>25000</v>
      </c>
      <c r="O40">
        <v>22</v>
      </c>
      <c r="P40">
        <v>188</v>
      </c>
      <c r="Q40">
        <v>5500</v>
      </c>
      <c r="R40">
        <v>8.4</v>
      </c>
      <c r="S40">
        <v>4616417</v>
      </c>
      <c r="T40">
        <v>422</v>
      </c>
      <c r="U40">
        <v>20000</v>
      </c>
      <c r="V40">
        <v>49</v>
      </c>
      <c r="W40">
        <v>2200</v>
      </c>
      <c r="X40">
        <v>61</v>
      </c>
      <c r="Y40">
        <v>2800</v>
      </c>
      <c r="Z40">
        <v>359</v>
      </c>
      <c r="AA40">
        <v>17000</v>
      </c>
      <c r="AB40">
        <v>42</v>
      </c>
      <c r="AC40">
        <v>150</v>
      </c>
      <c r="AD40">
        <v>6900</v>
      </c>
      <c r="AE40">
        <v>52</v>
      </c>
    </row>
    <row r="41" spans="1:31" x14ac:dyDescent="0.3">
      <c r="A41" t="s">
        <v>534</v>
      </c>
      <c r="B41" t="s">
        <v>536</v>
      </c>
      <c r="C41">
        <v>148</v>
      </c>
      <c r="D41" t="s">
        <v>0</v>
      </c>
      <c r="E41">
        <v>1990</v>
      </c>
      <c r="F41">
        <v>5951574</v>
      </c>
      <c r="G41">
        <v>161</v>
      </c>
      <c r="H41">
        <v>9600</v>
      </c>
      <c r="I41">
        <v>20</v>
      </c>
      <c r="J41">
        <v>1200</v>
      </c>
      <c r="K41">
        <v>3.4</v>
      </c>
      <c r="L41">
        <v>200</v>
      </c>
      <c r="M41">
        <v>96</v>
      </c>
      <c r="N41">
        <v>5700</v>
      </c>
      <c r="O41">
        <v>8.1</v>
      </c>
      <c r="P41">
        <v>7.7</v>
      </c>
      <c r="Q41">
        <v>460</v>
      </c>
      <c r="R41">
        <v>46</v>
      </c>
      <c r="S41">
        <v>12825314</v>
      </c>
      <c r="T41">
        <v>200</v>
      </c>
      <c r="U41">
        <v>26000</v>
      </c>
      <c r="V41">
        <v>22</v>
      </c>
      <c r="W41">
        <v>2900</v>
      </c>
      <c r="X41">
        <v>12</v>
      </c>
      <c r="Y41">
        <v>1500</v>
      </c>
      <c r="Z41">
        <v>151</v>
      </c>
      <c r="AA41">
        <v>19000</v>
      </c>
      <c r="AB41">
        <v>24</v>
      </c>
      <c r="AC41">
        <v>36</v>
      </c>
      <c r="AD41">
        <v>4600</v>
      </c>
      <c r="AE41">
        <v>58</v>
      </c>
    </row>
    <row r="42" spans="1:31" x14ac:dyDescent="0.3">
      <c r="A42" t="s">
        <v>531</v>
      </c>
      <c r="B42" t="s">
        <v>533</v>
      </c>
      <c r="C42">
        <v>152</v>
      </c>
      <c r="D42" t="s">
        <v>21</v>
      </c>
      <c r="E42">
        <v>1990</v>
      </c>
      <c r="F42">
        <v>13213930</v>
      </c>
      <c r="G42">
        <v>67</v>
      </c>
      <c r="H42">
        <v>8800</v>
      </c>
      <c r="I42">
        <v>5.8</v>
      </c>
      <c r="J42">
        <v>760</v>
      </c>
      <c r="K42">
        <v>0.02</v>
      </c>
      <c r="L42">
        <v>3</v>
      </c>
      <c r="M42">
        <v>52</v>
      </c>
      <c r="N42">
        <v>6900</v>
      </c>
      <c r="O42">
        <v>0.25</v>
      </c>
      <c r="P42">
        <v>0.13</v>
      </c>
      <c r="Q42">
        <v>17</v>
      </c>
      <c r="R42">
        <v>90</v>
      </c>
      <c r="S42">
        <v>17619708</v>
      </c>
      <c r="T42">
        <v>19</v>
      </c>
      <c r="U42">
        <v>3300</v>
      </c>
      <c r="V42">
        <v>1.2</v>
      </c>
      <c r="W42">
        <v>220</v>
      </c>
      <c r="X42">
        <v>0.03</v>
      </c>
      <c r="Y42">
        <v>6</v>
      </c>
      <c r="Z42">
        <v>16</v>
      </c>
      <c r="AA42">
        <v>2700</v>
      </c>
      <c r="AB42">
        <v>1.7</v>
      </c>
      <c r="AC42">
        <v>0.27</v>
      </c>
      <c r="AD42">
        <v>47</v>
      </c>
      <c r="AE42">
        <v>88</v>
      </c>
    </row>
    <row r="43" spans="1:31" x14ac:dyDescent="0.3">
      <c r="A43" t="s">
        <v>529</v>
      </c>
      <c r="B43" t="s">
        <v>525</v>
      </c>
      <c r="C43">
        <v>156</v>
      </c>
      <c r="D43" t="s">
        <v>14</v>
      </c>
      <c r="E43">
        <v>1990</v>
      </c>
      <c r="F43">
        <v>1165428967</v>
      </c>
      <c r="G43">
        <v>215</v>
      </c>
      <c r="H43">
        <v>2500000</v>
      </c>
      <c r="I43">
        <v>19</v>
      </c>
      <c r="J43">
        <v>220000</v>
      </c>
      <c r="K43">
        <v>0.03</v>
      </c>
      <c r="L43">
        <v>370</v>
      </c>
      <c r="M43">
        <v>152</v>
      </c>
      <c r="N43">
        <v>1800000</v>
      </c>
      <c r="O43">
        <v>0.03</v>
      </c>
      <c r="P43">
        <v>0.05</v>
      </c>
      <c r="Q43">
        <v>570</v>
      </c>
      <c r="R43">
        <v>21</v>
      </c>
      <c r="S43">
        <v>1385566537</v>
      </c>
      <c r="T43">
        <v>94</v>
      </c>
      <c r="U43">
        <v>1300000</v>
      </c>
      <c r="V43">
        <v>3</v>
      </c>
      <c r="W43">
        <v>41000</v>
      </c>
      <c r="X43">
        <v>0.05</v>
      </c>
      <c r="Y43">
        <v>670</v>
      </c>
      <c r="Z43">
        <v>70</v>
      </c>
      <c r="AA43">
        <v>980000</v>
      </c>
      <c r="AB43">
        <v>0.46</v>
      </c>
      <c r="AC43">
        <v>0.33</v>
      </c>
      <c r="AD43">
        <v>4500</v>
      </c>
      <c r="AE43">
        <v>87</v>
      </c>
    </row>
    <row r="44" spans="1:31" x14ac:dyDescent="0.3">
      <c r="A44" t="s">
        <v>526</v>
      </c>
      <c r="B44" t="s">
        <v>528</v>
      </c>
      <c r="C44">
        <v>344</v>
      </c>
      <c r="D44" t="s">
        <v>14</v>
      </c>
      <c r="E44">
        <v>1990</v>
      </c>
      <c r="F44">
        <v>5794034</v>
      </c>
      <c r="G44">
        <v>169</v>
      </c>
      <c r="H44">
        <v>9800</v>
      </c>
      <c r="I44">
        <v>6.3</v>
      </c>
      <c r="J44">
        <v>370</v>
      </c>
      <c r="K44">
        <v>0</v>
      </c>
      <c r="L44">
        <v>0</v>
      </c>
      <c r="M44">
        <v>129</v>
      </c>
      <c r="N44">
        <v>7500</v>
      </c>
      <c r="R44">
        <v>87</v>
      </c>
      <c r="S44">
        <v>7203836</v>
      </c>
      <c r="T44">
        <v>99</v>
      </c>
      <c r="U44">
        <v>7100</v>
      </c>
      <c r="V44">
        <v>2.6</v>
      </c>
      <c r="W44">
        <v>190</v>
      </c>
      <c r="X44">
        <v>0</v>
      </c>
      <c r="Y44">
        <v>0</v>
      </c>
      <c r="Z44">
        <v>76</v>
      </c>
      <c r="AA44">
        <v>5500</v>
      </c>
      <c r="AB44">
        <v>0</v>
      </c>
      <c r="AC44">
        <v>0</v>
      </c>
      <c r="AD44">
        <v>0</v>
      </c>
      <c r="AE44">
        <v>87</v>
      </c>
    </row>
    <row r="45" spans="1:31" x14ac:dyDescent="0.3">
      <c r="A45" t="s">
        <v>523</v>
      </c>
      <c r="B45" t="s">
        <v>525</v>
      </c>
      <c r="C45">
        <v>446</v>
      </c>
      <c r="D45" t="s">
        <v>14</v>
      </c>
      <c r="E45">
        <v>1990</v>
      </c>
      <c r="F45">
        <v>359735</v>
      </c>
      <c r="G45">
        <v>168</v>
      </c>
      <c r="H45">
        <v>600</v>
      </c>
      <c r="I45">
        <v>10</v>
      </c>
      <c r="J45">
        <v>36</v>
      </c>
      <c r="K45">
        <v>0</v>
      </c>
      <c r="L45">
        <v>0</v>
      </c>
      <c r="M45">
        <v>110</v>
      </c>
      <c r="N45">
        <v>390</v>
      </c>
      <c r="R45">
        <v>87</v>
      </c>
      <c r="S45">
        <v>566375</v>
      </c>
      <c r="T45">
        <v>116</v>
      </c>
      <c r="U45">
        <v>660</v>
      </c>
      <c r="V45">
        <v>2.8</v>
      </c>
      <c r="W45">
        <v>16</v>
      </c>
      <c r="X45">
        <v>0</v>
      </c>
      <c r="Y45">
        <v>0</v>
      </c>
      <c r="Z45">
        <v>88</v>
      </c>
      <c r="AA45">
        <v>500</v>
      </c>
      <c r="AB45">
        <v>0</v>
      </c>
      <c r="AC45">
        <v>0</v>
      </c>
      <c r="AD45">
        <v>0</v>
      </c>
      <c r="AE45">
        <v>87</v>
      </c>
    </row>
    <row r="46" spans="1:31" x14ac:dyDescent="0.3">
      <c r="A46" t="s">
        <v>520</v>
      </c>
      <c r="B46" t="s">
        <v>522</v>
      </c>
      <c r="C46">
        <v>170</v>
      </c>
      <c r="D46" t="s">
        <v>21</v>
      </c>
      <c r="E46">
        <v>1990</v>
      </c>
      <c r="F46">
        <v>33306941</v>
      </c>
      <c r="G46">
        <v>81</v>
      </c>
      <c r="H46">
        <v>27000</v>
      </c>
      <c r="I46">
        <v>5</v>
      </c>
      <c r="J46">
        <v>1700</v>
      </c>
      <c r="K46">
        <v>0.11</v>
      </c>
      <c r="L46">
        <v>37</v>
      </c>
      <c r="M46">
        <v>54</v>
      </c>
      <c r="N46">
        <v>18000</v>
      </c>
      <c r="O46">
        <v>0.72</v>
      </c>
      <c r="P46">
        <v>0.38</v>
      </c>
      <c r="Q46">
        <v>130</v>
      </c>
      <c r="R46">
        <v>70</v>
      </c>
      <c r="S46">
        <v>48321405</v>
      </c>
      <c r="T46">
        <v>43</v>
      </c>
      <c r="U46">
        <v>21000</v>
      </c>
      <c r="V46">
        <v>1.6</v>
      </c>
      <c r="W46">
        <v>770</v>
      </c>
      <c r="X46">
        <v>0.63</v>
      </c>
      <c r="Y46">
        <v>300</v>
      </c>
      <c r="Z46">
        <v>32</v>
      </c>
      <c r="AA46">
        <v>16000</v>
      </c>
      <c r="AB46">
        <v>9.4</v>
      </c>
      <c r="AC46">
        <v>3</v>
      </c>
      <c r="AD46">
        <v>1500</v>
      </c>
      <c r="AE46">
        <v>75</v>
      </c>
    </row>
    <row r="47" spans="1:31" x14ac:dyDescent="0.3">
      <c r="A47" t="s">
        <v>517</v>
      </c>
      <c r="B47" t="s">
        <v>519</v>
      </c>
      <c r="C47">
        <v>174</v>
      </c>
      <c r="D47" t="s">
        <v>0</v>
      </c>
      <c r="E47">
        <v>1990</v>
      </c>
      <c r="F47">
        <v>412790</v>
      </c>
      <c r="G47">
        <v>94</v>
      </c>
      <c r="H47">
        <v>390</v>
      </c>
      <c r="I47">
        <v>11</v>
      </c>
      <c r="J47">
        <v>47</v>
      </c>
      <c r="K47">
        <v>0</v>
      </c>
      <c r="L47">
        <v>0</v>
      </c>
      <c r="M47">
        <v>54</v>
      </c>
      <c r="N47">
        <v>220</v>
      </c>
      <c r="R47">
        <v>63</v>
      </c>
      <c r="S47">
        <v>734917</v>
      </c>
      <c r="T47">
        <v>62</v>
      </c>
      <c r="U47">
        <v>450</v>
      </c>
      <c r="V47">
        <v>7.8</v>
      </c>
      <c r="W47">
        <v>58</v>
      </c>
      <c r="X47">
        <v>0</v>
      </c>
      <c r="Y47">
        <v>0</v>
      </c>
      <c r="Z47">
        <v>34</v>
      </c>
      <c r="AA47">
        <v>250</v>
      </c>
      <c r="AB47">
        <v>0</v>
      </c>
      <c r="AC47">
        <v>0</v>
      </c>
      <c r="AD47">
        <v>0</v>
      </c>
      <c r="AE47">
        <v>48</v>
      </c>
    </row>
    <row r="48" spans="1:31" x14ac:dyDescent="0.3">
      <c r="A48" t="s">
        <v>514</v>
      </c>
      <c r="B48" t="s">
        <v>516</v>
      </c>
      <c r="C48">
        <v>178</v>
      </c>
      <c r="D48" t="s">
        <v>0</v>
      </c>
      <c r="E48">
        <v>1990</v>
      </c>
      <c r="F48">
        <v>2383283</v>
      </c>
      <c r="G48">
        <v>290</v>
      </c>
      <c r="H48">
        <v>6900</v>
      </c>
      <c r="I48">
        <v>44</v>
      </c>
      <c r="J48">
        <v>1000</v>
      </c>
      <c r="K48">
        <v>38</v>
      </c>
      <c r="L48">
        <v>920</v>
      </c>
      <c r="M48">
        <v>177</v>
      </c>
      <c r="N48">
        <v>4200</v>
      </c>
      <c r="O48">
        <v>33</v>
      </c>
      <c r="P48">
        <v>58</v>
      </c>
      <c r="Q48">
        <v>1400</v>
      </c>
      <c r="R48">
        <v>14</v>
      </c>
      <c r="S48">
        <v>4447632</v>
      </c>
      <c r="T48">
        <v>462</v>
      </c>
      <c r="U48">
        <v>21000</v>
      </c>
      <c r="V48">
        <v>44</v>
      </c>
      <c r="W48">
        <v>2000</v>
      </c>
      <c r="X48">
        <v>35</v>
      </c>
      <c r="Y48">
        <v>1600</v>
      </c>
      <c r="Z48">
        <v>382</v>
      </c>
      <c r="AA48">
        <v>17000</v>
      </c>
      <c r="AB48">
        <v>31</v>
      </c>
      <c r="AC48">
        <v>120</v>
      </c>
      <c r="AD48">
        <v>5300</v>
      </c>
      <c r="AE48">
        <v>63</v>
      </c>
    </row>
    <row r="49" spans="1:31" x14ac:dyDescent="0.3">
      <c r="A49" t="s">
        <v>511</v>
      </c>
      <c r="B49" t="s">
        <v>513</v>
      </c>
      <c r="C49">
        <v>184</v>
      </c>
      <c r="D49" t="s">
        <v>14</v>
      </c>
      <c r="E49">
        <v>1990</v>
      </c>
      <c r="F49">
        <v>17613</v>
      </c>
      <c r="G49">
        <v>12</v>
      </c>
      <c r="H49">
        <v>2.2000000000000002</v>
      </c>
      <c r="I49">
        <v>0.34</v>
      </c>
      <c r="J49">
        <v>0.06</v>
      </c>
      <c r="K49">
        <v>0</v>
      </c>
      <c r="L49">
        <v>0</v>
      </c>
      <c r="M49">
        <v>0</v>
      </c>
      <c r="N49">
        <v>0</v>
      </c>
      <c r="S49">
        <v>20629</v>
      </c>
      <c r="T49">
        <v>18</v>
      </c>
      <c r="U49">
        <v>3.7</v>
      </c>
      <c r="V49">
        <v>2</v>
      </c>
      <c r="W49">
        <v>0.41</v>
      </c>
      <c r="X49">
        <v>0</v>
      </c>
      <c r="Y49">
        <v>0</v>
      </c>
      <c r="Z49">
        <v>11</v>
      </c>
      <c r="AA49">
        <v>2.2999999999999998</v>
      </c>
      <c r="AB49">
        <v>0</v>
      </c>
      <c r="AC49">
        <v>0</v>
      </c>
      <c r="AD49">
        <v>0</v>
      </c>
      <c r="AE49">
        <v>87</v>
      </c>
    </row>
    <row r="50" spans="1:31" x14ac:dyDescent="0.3">
      <c r="A50" t="s">
        <v>508</v>
      </c>
      <c r="B50" t="s">
        <v>510</v>
      </c>
      <c r="C50">
        <v>188</v>
      </c>
      <c r="D50" t="s">
        <v>21</v>
      </c>
      <c r="E50">
        <v>1990</v>
      </c>
      <c r="F50">
        <v>3078551</v>
      </c>
      <c r="G50">
        <v>68</v>
      </c>
      <c r="H50">
        <v>2100</v>
      </c>
      <c r="I50">
        <v>2.5</v>
      </c>
      <c r="J50">
        <v>78</v>
      </c>
      <c r="K50">
        <v>0.23</v>
      </c>
      <c r="L50">
        <v>7</v>
      </c>
      <c r="M50">
        <v>29</v>
      </c>
      <c r="N50">
        <v>900</v>
      </c>
      <c r="O50">
        <v>1.1000000000000001</v>
      </c>
      <c r="P50">
        <v>0.33</v>
      </c>
      <c r="Q50">
        <v>10</v>
      </c>
      <c r="R50">
        <v>26</v>
      </c>
      <c r="S50">
        <v>4872166</v>
      </c>
      <c r="T50">
        <v>15</v>
      </c>
      <c r="U50">
        <v>720</v>
      </c>
      <c r="V50">
        <v>0.67</v>
      </c>
      <c r="W50">
        <v>33</v>
      </c>
      <c r="X50">
        <v>0.16</v>
      </c>
      <c r="Y50">
        <v>8</v>
      </c>
      <c r="Z50">
        <v>11</v>
      </c>
      <c r="AA50">
        <v>560</v>
      </c>
      <c r="AB50">
        <v>9</v>
      </c>
      <c r="AC50">
        <v>1</v>
      </c>
      <c r="AD50">
        <v>50</v>
      </c>
      <c r="AE50">
        <v>74</v>
      </c>
    </row>
    <row r="51" spans="1:31" x14ac:dyDescent="0.3">
      <c r="A51" t="s">
        <v>505</v>
      </c>
      <c r="B51" t="s">
        <v>507</v>
      </c>
      <c r="C51">
        <v>384</v>
      </c>
      <c r="D51" t="s">
        <v>0</v>
      </c>
      <c r="E51">
        <v>1990</v>
      </c>
      <c r="F51">
        <v>12115806</v>
      </c>
      <c r="G51">
        <v>445</v>
      </c>
      <c r="H51">
        <v>54000</v>
      </c>
      <c r="I51">
        <v>67</v>
      </c>
      <c r="J51">
        <v>8100</v>
      </c>
      <c r="K51">
        <v>25</v>
      </c>
      <c r="L51">
        <v>3000</v>
      </c>
      <c r="M51">
        <v>246</v>
      </c>
      <c r="N51">
        <v>30000</v>
      </c>
      <c r="O51">
        <v>17</v>
      </c>
      <c r="P51">
        <v>42</v>
      </c>
      <c r="Q51">
        <v>5000</v>
      </c>
      <c r="R51">
        <v>26</v>
      </c>
      <c r="S51">
        <v>20316086</v>
      </c>
      <c r="T51">
        <v>215</v>
      </c>
      <c r="U51">
        <v>44000</v>
      </c>
      <c r="V51">
        <v>20</v>
      </c>
      <c r="W51">
        <v>4000</v>
      </c>
      <c r="X51">
        <v>10</v>
      </c>
      <c r="Y51">
        <v>2100</v>
      </c>
      <c r="Z51">
        <v>170</v>
      </c>
      <c r="AA51">
        <v>35000</v>
      </c>
      <c r="AB51">
        <v>23</v>
      </c>
      <c r="AC51">
        <v>39</v>
      </c>
      <c r="AD51">
        <v>8000</v>
      </c>
      <c r="AE51">
        <v>72</v>
      </c>
    </row>
    <row r="52" spans="1:31" x14ac:dyDescent="0.3">
      <c r="A52" t="s">
        <v>502</v>
      </c>
      <c r="B52" t="s">
        <v>504</v>
      </c>
      <c r="C52">
        <v>191</v>
      </c>
      <c r="D52" t="s">
        <v>28</v>
      </c>
      <c r="E52">
        <v>1990</v>
      </c>
      <c r="F52">
        <v>4793521</v>
      </c>
      <c r="G52">
        <v>75</v>
      </c>
      <c r="H52">
        <v>3600</v>
      </c>
      <c r="I52">
        <v>9.1</v>
      </c>
      <c r="J52">
        <v>430</v>
      </c>
      <c r="K52">
        <v>0</v>
      </c>
      <c r="L52">
        <v>0</v>
      </c>
      <c r="M52">
        <v>58</v>
      </c>
      <c r="N52">
        <v>2800</v>
      </c>
      <c r="O52">
        <v>0</v>
      </c>
      <c r="P52">
        <v>0</v>
      </c>
      <c r="Q52">
        <v>0.03</v>
      </c>
      <c r="R52">
        <v>93</v>
      </c>
      <c r="S52">
        <v>4289714</v>
      </c>
      <c r="T52">
        <v>18</v>
      </c>
      <c r="U52">
        <v>790</v>
      </c>
      <c r="V52">
        <v>1.2</v>
      </c>
      <c r="W52">
        <v>52</v>
      </c>
      <c r="X52">
        <v>0</v>
      </c>
      <c r="Y52">
        <v>0</v>
      </c>
      <c r="Z52">
        <v>13</v>
      </c>
      <c r="AA52">
        <v>580</v>
      </c>
      <c r="AB52">
        <v>0.35</v>
      </c>
      <c r="AC52">
        <v>0.05</v>
      </c>
      <c r="AD52">
        <v>2</v>
      </c>
      <c r="AE52">
        <v>89</v>
      </c>
    </row>
    <row r="53" spans="1:31" x14ac:dyDescent="0.3">
      <c r="A53" t="s">
        <v>499</v>
      </c>
      <c r="B53" t="s">
        <v>501</v>
      </c>
      <c r="C53">
        <v>192</v>
      </c>
      <c r="D53" t="s">
        <v>21</v>
      </c>
      <c r="E53">
        <v>1990</v>
      </c>
      <c r="F53">
        <v>10600841</v>
      </c>
      <c r="G53">
        <v>57</v>
      </c>
      <c r="H53">
        <v>6100</v>
      </c>
      <c r="I53">
        <v>0.57999999999999996</v>
      </c>
      <c r="J53">
        <v>62</v>
      </c>
      <c r="K53">
        <v>0.01</v>
      </c>
      <c r="L53">
        <v>1</v>
      </c>
      <c r="M53">
        <v>25</v>
      </c>
      <c r="N53">
        <v>2600</v>
      </c>
      <c r="O53">
        <v>0.06</v>
      </c>
      <c r="P53">
        <v>0.02</v>
      </c>
      <c r="Q53">
        <v>1.6</v>
      </c>
      <c r="R53">
        <v>21</v>
      </c>
      <c r="S53">
        <v>11265629</v>
      </c>
      <c r="T53">
        <v>13</v>
      </c>
      <c r="U53">
        <v>1500</v>
      </c>
      <c r="V53">
        <v>0.33</v>
      </c>
      <c r="W53">
        <v>37</v>
      </c>
      <c r="X53">
        <v>0.04</v>
      </c>
      <c r="Y53">
        <v>5</v>
      </c>
      <c r="Z53">
        <v>9.3000000000000007</v>
      </c>
      <c r="AA53">
        <v>1000</v>
      </c>
      <c r="AB53">
        <v>2.5</v>
      </c>
      <c r="AC53">
        <v>0.23</v>
      </c>
      <c r="AD53">
        <v>26</v>
      </c>
      <c r="AE53">
        <v>72</v>
      </c>
    </row>
    <row r="54" spans="1:31" x14ac:dyDescent="0.3">
      <c r="A54" t="s">
        <v>493</v>
      </c>
      <c r="B54" t="s">
        <v>495</v>
      </c>
      <c r="C54">
        <v>196</v>
      </c>
      <c r="D54" t="s">
        <v>28</v>
      </c>
      <c r="E54">
        <v>1990</v>
      </c>
      <c r="F54">
        <v>766611</v>
      </c>
      <c r="G54">
        <v>5</v>
      </c>
      <c r="H54">
        <v>38</v>
      </c>
      <c r="I54">
        <v>0.2</v>
      </c>
      <c r="J54">
        <v>1.5</v>
      </c>
      <c r="K54">
        <v>0</v>
      </c>
      <c r="L54">
        <v>0</v>
      </c>
      <c r="M54">
        <v>4.4000000000000004</v>
      </c>
      <c r="N54">
        <v>33</v>
      </c>
      <c r="R54">
        <v>87</v>
      </c>
      <c r="S54">
        <v>1141166</v>
      </c>
      <c r="T54">
        <v>6.6</v>
      </c>
      <c r="U54">
        <v>75</v>
      </c>
      <c r="V54">
        <v>0.2</v>
      </c>
      <c r="W54">
        <v>2.2999999999999998</v>
      </c>
      <c r="X54">
        <v>0</v>
      </c>
      <c r="Y54">
        <v>0</v>
      </c>
      <c r="Z54">
        <v>5.8</v>
      </c>
      <c r="AA54">
        <v>66</v>
      </c>
      <c r="AB54">
        <v>0</v>
      </c>
      <c r="AC54">
        <v>0</v>
      </c>
      <c r="AD54">
        <v>0</v>
      </c>
      <c r="AE54">
        <v>62</v>
      </c>
    </row>
    <row r="55" spans="1:31" x14ac:dyDescent="0.3">
      <c r="A55" t="s">
        <v>490</v>
      </c>
      <c r="B55" t="s">
        <v>492</v>
      </c>
      <c r="C55">
        <v>203</v>
      </c>
      <c r="D55" t="s">
        <v>28</v>
      </c>
      <c r="E55">
        <v>1990</v>
      </c>
      <c r="F55">
        <v>10325976</v>
      </c>
      <c r="G55">
        <v>28</v>
      </c>
      <c r="H55">
        <v>2900</v>
      </c>
      <c r="I55">
        <v>1.9</v>
      </c>
      <c r="J55">
        <v>190</v>
      </c>
      <c r="K55">
        <v>0</v>
      </c>
      <c r="L55">
        <v>0</v>
      </c>
      <c r="M55">
        <v>22</v>
      </c>
      <c r="N55">
        <v>2300</v>
      </c>
      <c r="O55">
        <v>0.01</v>
      </c>
      <c r="P55">
        <v>0</v>
      </c>
      <c r="Q55">
        <v>0.24</v>
      </c>
      <c r="R55">
        <v>85</v>
      </c>
      <c r="S55">
        <v>10702197</v>
      </c>
      <c r="T55">
        <v>7.1</v>
      </c>
      <c r="U55">
        <v>760</v>
      </c>
      <c r="V55">
        <v>0.26</v>
      </c>
      <c r="W55">
        <v>28</v>
      </c>
      <c r="X55">
        <v>0</v>
      </c>
      <c r="Y55">
        <v>0</v>
      </c>
      <c r="Z55">
        <v>5.5</v>
      </c>
      <c r="AA55">
        <v>590</v>
      </c>
      <c r="AB55">
        <v>0.26</v>
      </c>
      <c r="AC55">
        <v>0.01</v>
      </c>
      <c r="AD55">
        <v>1.5</v>
      </c>
      <c r="AE55">
        <v>81</v>
      </c>
    </row>
    <row r="56" spans="1:31" x14ac:dyDescent="0.3">
      <c r="A56" t="s">
        <v>487</v>
      </c>
      <c r="B56" t="s">
        <v>489</v>
      </c>
      <c r="C56">
        <v>408</v>
      </c>
      <c r="D56" t="s">
        <v>83</v>
      </c>
      <c r="E56">
        <v>1990</v>
      </c>
      <c r="F56">
        <v>20194361</v>
      </c>
      <c r="G56">
        <v>480</v>
      </c>
      <c r="H56">
        <v>97000</v>
      </c>
      <c r="I56">
        <v>110</v>
      </c>
      <c r="J56">
        <v>22000</v>
      </c>
      <c r="K56">
        <v>0</v>
      </c>
      <c r="L56">
        <v>1</v>
      </c>
      <c r="M56">
        <v>384</v>
      </c>
      <c r="N56">
        <v>78000</v>
      </c>
      <c r="O56">
        <v>0</v>
      </c>
      <c r="P56">
        <v>0.01</v>
      </c>
      <c r="Q56">
        <v>1.1000000000000001</v>
      </c>
      <c r="S56">
        <v>24895480</v>
      </c>
      <c r="T56">
        <v>536</v>
      </c>
      <c r="U56">
        <v>130000</v>
      </c>
      <c r="V56">
        <v>27</v>
      </c>
      <c r="W56">
        <v>6700</v>
      </c>
      <c r="X56">
        <v>7.0000000000000007E-2</v>
      </c>
      <c r="Y56">
        <v>18</v>
      </c>
      <c r="Z56">
        <v>429</v>
      </c>
      <c r="AA56">
        <v>110000</v>
      </c>
      <c r="AB56">
        <v>0.11</v>
      </c>
      <c r="AC56">
        <v>0.49</v>
      </c>
      <c r="AD56">
        <v>120</v>
      </c>
      <c r="AE56">
        <v>91</v>
      </c>
    </row>
    <row r="57" spans="1:31" x14ac:dyDescent="0.3">
      <c r="A57" t="s">
        <v>484</v>
      </c>
      <c r="B57" t="s">
        <v>486</v>
      </c>
      <c r="C57">
        <v>180</v>
      </c>
      <c r="D57" t="s">
        <v>0</v>
      </c>
      <c r="E57">
        <v>1990</v>
      </c>
      <c r="F57">
        <v>34910591</v>
      </c>
      <c r="G57">
        <v>664</v>
      </c>
      <c r="H57">
        <v>230000</v>
      </c>
      <c r="I57">
        <v>102</v>
      </c>
      <c r="J57">
        <v>35000</v>
      </c>
      <c r="K57">
        <v>16</v>
      </c>
      <c r="L57">
        <v>5400</v>
      </c>
      <c r="M57">
        <v>328</v>
      </c>
      <c r="N57">
        <v>110000</v>
      </c>
      <c r="O57">
        <v>7.7</v>
      </c>
      <c r="P57">
        <v>25</v>
      </c>
      <c r="Q57">
        <v>8800</v>
      </c>
      <c r="R57">
        <v>18</v>
      </c>
      <c r="S57">
        <v>67513677</v>
      </c>
      <c r="T57">
        <v>549</v>
      </c>
      <c r="U57">
        <v>370000</v>
      </c>
      <c r="V57">
        <v>68</v>
      </c>
      <c r="W57">
        <v>46000</v>
      </c>
      <c r="X57">
        <v>9.5</v>
      </c>
      <c r="Y57">
        <v>6400</v>
      </c>
      <c r="Z57">
        <v>326</v>
      </c>
      <c r="AA57">
        <v>220000</v>
      </c>
      <c r="AB57">
        <v>7.5</v>
      </c>
      <c r="AC57">
        <v>24</v>
      </c>
      <c r="AD57">
        <v>16000</v>
      </c>
      <c r="AE57">
        <v>51</v>
      </c>
    </row>
    <row r="58" spans="1:31" x14ac:dyDescent="0.3">
      <c r="A58" t="s">
        <v>481</v>
      </c>
      <c r="B58" t="s">
        <v>483</v>
      </c>
      <c r="C58">
        <v>208</v>
      </c>
      <c r="D58" t="s">
        <v>28</v>
      </c>
      <c r="E58">
        <v>1990</v>
      </c>
      <c r="F58">
        <v>5140332</v>
      </c>
      <c r="G58">
        <v>10</v>
      </c>
      <c r="H58">
        <v>530</v>
      </c>
      <c r="I58">
        <v>1.1000000000000001</v>
      </c>
      <c r="J58">
        <v>55</v>
      </c>
      <c r="K58">
        <v>0.02</v>
      </c>
      <c r="L58">
        <v>1</v>
      </c>
      <c r="M58">
        <v>7.4</v>
      </c>
      <c r="N58">
        <v>380</v>
      </c>
      <c r="O58">
        <v>0.89</v>
      </c>
      <c r="P58">
        <v>7.0000000000000007E-2</v>
      </c>
      <c r="Q58">
        <v>3.4</v>
      </c>
      <c r="R58">
        <v>92</v>
      </c>
      <c r="S58">
        <v>5619096</v>
      </c>
      <c r="T58">
        <v>8.5</v>
      </c>
      <c r="U58">
        <v>480</v>
      </c>
      <c r="V58">
        <v>0.42</v>
      </c>
      <c r="W58">
        <v>24</v>
      </c>
      <c r="X58">
        <v>0.02</v>
      </c>
      <c r="Y58">
        <v>1</v>
      </c>
      <c r="Z58">
        <v>7</v>
      </c>
      <c r="AA58">
        <v>400</v>
      </c>
      <c r="AB58">
        <v>3.2</v>
      </c>
      <c r="AC58">
        <v>0.23</v>
      </c>
      <c r="AD58">
        <v>13</v>
      </c>
      <c r="AE58">
        <v>84</v>
      </c>
    </row>
    <row r="59" spans="1:31" x14ac:dyDescent="0.3">
      <c r="A59" t="s">
        <v>478</v>
      </c>
      <c r="B59" t="s">
        <v>480</v>
      </c>
      <c r="C59">
        <v>262</v>
      </c>
      <c r="D59" t="s">
        <v>7</v>
      </c>
      <c r="E59">
        <v>1990</v>
      </c>
      <c r="F59">
        <v>589924</v>
      </c>
      <c r="G59">
        <v>1015</v>
      </c>
      <c r="H59">
        <v>6000</v>
      </c>
      <c r="I59">
        <v>108</v>
      </c>
      <c r="J59">
        <v>640</v>
      </c>
      <c r="K59">
        <v>0.68</v>
      </c>
      <c r="L59">
        <v>4</v>
      </c>
      <c r="M59">
        <v>626</v>
      </c>
      <c r="N59">
        <v>3700</v>
      </c>
      <c r="O59">
        <v>0.33</v>
      </c>
      <c r="P59">
        <v>2.1</v>
      </c>
      <c r="Q59">
        <v>12</v>
      </c>
      <c r="R59">
        <v>57</v>
      </c>
      <c r="S59">
        <v>872932</v>
      </c>
      <c r="T59">
        <v>906</v>
      </c>
      <c r="U59">
        <v>7900</v>
      </c>
      <c r="V59">
        <v>100</v>
      </c>
      <c r="W59">
        <v>870</v>
      </c>
      <c r="X59">
        <v>14</v>
      </c>
      <c r="Y59">
        <v>120</v>
      </c>
      <c r="Z59">
        <v>619</v>
      </c>
      <c r="AA59">
        <v>5400</v>
      </c>
      <c r="AB59">
        <v>7.2</v>
      </c>
      <c r="AC59">
        <v>45</v>
      </c>
      <c r="AD59">
        <v>390</v>
      </c>
      <c r="AE59">
        <v>58</v>
      </c>
    </row>
    <row r="60" spans="1:31" x14ac:dyDescent="0.3">
      <c r="A60" t="s">
        <v>475</v>
      </c>
      <c r="B60" t="s">
        <v>477</v>
      </c>
      <c r="C60">
        <v>212</v>
      </c>
      <c r="D60" t="s">
        <v>21</v>
      </c>
      <c r="E60">
        <v>1990</v>
      </c>
      <c r="F60">
        <v>70928</v>
      </c>
      <c r="G60">
        <v>16</v>
      </c>
      <c r="H60">
        <v>12</v>
      </c>
      <c r="I60">
        <v>9.1999999999999993</v>
      </c>
      <c r="J60">
        <v>6.5</v>
      </c>
      <c r="K60">
        <v>0</v>
      </c>
      <c r="L60">
        <v>0</v>
      </c>
      <c r="M60">
        <v>9.6999999999999993</v>
      </c>
      <c r="N60">
        <v>6.9</v>
      </c>
      <c r="R60">
        <v>87</v>
      </c>
      <c r="S60">
        <v>72003</v>
      </c>
      <c r="T60">
        <v>7.2</v>
      </c>
      <c r="U60">
        <v>5.2</v>
      </c>
      <c r="V60">
        <v>3.7</v>
      </c>
      <c r="W60">
        <v>2.7</v>
      </c>
      <c r="X60">
        <v>0</v>
      </c>
      <c r="Y60">
        <v>0</v>
      </c>
      <c r="Z60">
        <v>4.8</v>
      </c>
      <c r="AA60">
        <v>3.5</v>
      </c>
      <c r="AB60">
        <v>0</v>
      </c>
      <c r="AC60">
        <v>0</v>
      </c>
      <c r="AD60">
        <v>0</v>
      </c>
      <c r="AE60">
        <v>87</v>
      </c>
    </row>
    <row r="61" spans="1:31" x14ac:dyDescent="0.3">
      <c r="A61" t="s">
        <v>472</v>
      </c>
      <c r="B61" t="s">
        <v>474</v>
      </c>
      <c r="C61">
        <v>214</v>
      </c>
      <c r="D61" t="s">
        <v>21</v>
      </c>
      <c r="E61">
        <v>1990</v>
      </c>
      <c r="F61">
        <v>7245127</v>
      </c>
      <c r="G61">
        <v>312</v>
      </c>
      <c r="H61">
        <v>23000</v>
      </c>
      <c r="I61">
        <v>14</v>
      </c>
      <c r="J61">
        <v>1000</v>
      </c>
      <c r="K61">
        <v>5.0999999999999996</v>
      </c>
      <c r="L61">
        <v>370</v>
      </c>
      <c r="M61">
        <v>147</v>
      </c>
      <c r="N61">
        <v>11000</v>
      </c>
      <c r="O61">
        <v>5.6</v>
      </c>
      <c r="P61">
        <v>8.1999999999999993</v>
      </c>
      <c r="Q61">
        <v>590</v>
      </c>
      <c r="R61">
        <v>24</v>
      </c>
      <c r="S61">
        <v>10403761</v>
      </c>
      <c r="T61">
        <v>74</v>
      </c>
      <c r="U61">
        <v>7600</v>
      </c>
      <c r="V61">
        <v>5.7</v>
      </c>
      <c r="W61">
        <v>590</v>
      </c>
      <c r="X61">
        <v>3.5</v>
      </c>
      <c r="Y61">
        <v>360</v>
      </c>
      <c r="Z61">
        <v>60</v>
      </c>
      <c r="AA61">
        <v>6200</v>
      </c>
      <c r="AB61">
        <v>26</v>
      </c>
      <c r="AC61">
        <v>16</v>
      </c>
      <c r="AD61">
        <v>1600</v>
      </c>
      <c r="AE61">
        <v>72</v>
      </c>
    </row>
    <row r="62" spans="1:31" x14ac:dyDescent="0.3">
      <c r="A62" t="s">
        <v>469</v>
      </c>
      <c r="B62" t="s">
        <v>471</v>
      </c>
      <c r="C62">
        <v>218</v>
      </c>
      <c r="D62" t="s">
        <v>21</v>
      </c>
      <c r="E62">
        <v>1990</v>
      </c>
      <c r="F62">
        <v>10123593</v>
      </c>
      <c r="G62">
        <v>326</v>
      </c>
      <c r="H62">
        <v>33000</v>
      </c>
      <c r="I62">
        <v>19</v>
      </c>
      <c r="J62">
        <v>2000</v>
      </c>
      <c r="K62">
        <v>1.6</v>
      </c>
      <c r="L62">
        <v>160</v>
      </c>
      <c r="M62">
        <v>174</v>
      </c>
      <c r="N62">
        <v>18000</v>
      </c>
      <c r="O62">
        <v>2</v>
      </c>
      <c r="P62">
        <v>3.4</v>
      </c>
      <c r="Q62">
        <v>340</v>
      </c>
      <c r="R62">
        <v>47</v>
      </c>
      <c r="S62">
        <v>15737878</v>
      </c>
      <c r="T62">
        <v>82</v>
      </c>
      <c r="U62">
        <v>13000</v>
      </c>
      <c r="V62">
        <v>2</v>
      </c>
      <c r="W62">
        <v>320</v>
      </c>
      <c r="X62">
        <v>2.2999999999999998</v>
      </c>
      <c r="Y62">
        <v>360</v>
      </c>
      <c r="Z62">
        <v>56</v>
      </c>
      <c r="AA62">
        <v>8800</v>
      </c>
      <c r="AB62">
        <v>14</v>
      </c>
      <c r="AC62">
        <v>7.9</v>
      </c>
      <c r="AD62">
        <v>1200</v>
      </c>
      <c r="AE62">
        <v>60</v>
      </c>
    </row>
    <row r="63" spans="1:31" x14ac:dyDescent="0.3">
      <c r="A63" t="s">
        <v>466</v>
      </c>
      <c r="B63" t="s">
        <v>468</v>
      </c>
      <c r="C63">
        <v>818</v>
      </c>
      <c r="D63" t="s">
        <v>7</v>
      </c>
      <c r="E63">
        <v>1990</v>
      </c>
      <c r="F63">
        <v>56336614</v>
      </c>
      <c r="G63">
        <v>82</v>
      </c>
      <c r="H63">
        <v>46000</v>
      </c>
      <c r="I63">
        <v>3.5</v>
      </c>
      <c r="J63">
        <v>1900</v>
      </c>
      <c r="K63">
        <v>0.01</v>
      </c>
      <c r="L63">
        <v>4</v>
      </c>
      <c r="M63">
        <v>35</v>
      </c>
      <c r="N63">
        <v>20000</v>
      </c>
      <c r="O63">
        <v>0.03</v>
      </c>
      <c r="P63">
        <v>0.01</v>
      </c>
      <c r="Q63">
        <v>5.9</v>
      </c>
      <c r="R63">
        <v>11</v>
      </c>
      <c r="S63">
        <v>82056378</v>
      </c>
      <c r="T63">
        <v>27</v>
      </c>
      <c r="U63">
        <v>22000</v>
      </c>
      <c r="V63">
        <v>0.67</v>
      </c>
      <c r="W63">
        <v>550</v>
      </c>
      <c r="X63">
        <v>0.04</v>
      </c>
      <c r="Y63">
        <v>34</v>
      </c>
      <c r="Z63">
        <v>16</v>
      </c>
      <c r="AA63">
        <v>13000</v>
      </c>
      <c r="AB63">
        <v>0.73</v>
      </c>
      <c r="AC63">
        <v>0.12</v>
      </c>
      <c r="AD63">
        <v>97</v>
      </c>
      <c r="AE63">
        <v>59</v>
      </c>
    </row>
    <row r="64" spans="1:31" x14ac:dyDescent="0.3">
      <c r="A64" t="s">
        <v>463</v>
      </c>
      <c r="B64" t="s">
        <v>465</v>
      </c>
      <c r="C64">
        <v>222</v>
      </c>
      <c r="D64" t="s">
        <v>21</v>
      </c>
      <c r="E64">
        <v>1990</v>
      </c>
      <c r="F64">
        <v>5344226</v>
      </c>
      <c r="G64">
        <v>64</v>
      </c>
      <c r="H64">
        <v>3400</v>
      </c>
      <c r="I64">
        <v>4.8</v>
      </c>
      <c r="J64">
        <v>260</v>
      </c>
      <c r="K64">
        <v>0.11</v>
      </c>
      <c r="L64">
        <v>6</v>
      </c>
      <c r="M64">
        <v>54</v>
      </c>
      <c r="N64">
        <v>2900</v>
      </c>
      <c r="O64">
        <v>1.4</v>
      </c>
      <c r="P64">
        <v>0.73</v>
      </c>
      <c r="Q64">
        <v>39</v>
      </c>
      <c r="R64">
        <v>82</v>
      </c>
      <c r="S64">
        <v>6340454</v>
      </c>
      <c r="T64">
        <v>48</v>
      </c>
      <c r="U64">
        <v>3100</v>
      </c>
      <c r="V64">
        <v>0.97</v>
      </c>
      <c r="W64">
        <v>61</v>
      </c>
      <c r="X64">
        <v>0.52</v>
      </c>
      <c r="Y64">
        <v>33</v>
      </c>
      <c r="Z64">
        <v>39</v>
      </c>
      <c r="AA64">
        <v>2500</v>
      </c>
      <c r="AB64">
        <v>9.5</v>
      </c>
      <c r="AC64">
        <v>3.7</v>
      </c>
      <c r="AD64">
        <v>240</v>
      </c>
      <c r="AE64">
        <v>87</v>
      </c>
    </row>
    <row r="65" spans="1:31" x14ac:dyDescent="0.3">
      <c r="A65" t="s">
        <v>460</v>
      </c>
      <c r="B65" t="s">
        <v>462</v>
      </c>
      <c r="C65">
        <v>226</v>
      </c>
      <c r="D65" t="s">
        <v>0</v>
      </c>
      <c r="E65">
        <v>1990</v>
      </c>
      <c r="F65">
        <v>373851</v>
      </c>
      <c r="G65">
        <v>111</v>
      </c>
      <c r="H65">
        <v>420</v>
      </c>
      <c r="I65">
        <v>7.3</v>
      </c>
      <c r="J65">
        <v>27</v>
      </c>
      <c r="K65">
        <v>0.27</v>
      </c>
      <c r="L65">
        <v>1</v>
      </c>
      <c r="M65">
        <v>86</v>
      </c>
      <c r="N65">
        <v>320</v>
      </c>
      <c r="O65">
        <v>1.3</v>
      </c>
      <c r="P65">
        <v>1.1000000000000001</v>
      </c>
      <c r="Q65">
        <v>4.2</v>
      </c>
      <c r="R65">
        <v>80</v>
      </c>
      <c r="S65">
        <v>757014</v>
      </c>
      <c r="T65">
        <v>153</v>
      </c>
      <c r="U65">
        <v>1200</v>
      </c>
      <c r="V65">
        <v>8.8000000000000007</v>
      </c>
      <c r="W65">
        <v>67</v>
      </c>
      <c r="X65">
        <v>5.4</v>
      </c>
      <c r="Y65">
        <v>41</v>
      </c>
      <c r="Z65">
        <v>144</v>
      </c>
      <c r="AA65">
        <v>1100</v>
      </c>
      <c r="AB65">
        <v>25</v>
      </c>
      <c r="AC65">
        <v>36</v>
      </c>
      <c r="AD65">
        <v>270</v>
      </c>
      <c r="AE65">
        <v>0</v>
      </c>
    </row>
    <row r="66" spans="1:31" x14ac:dyDescent="0.3">
      <c r="A66" t="s">
        <v>457</v>
      </c>
      <c r="B66" t="s">
        <v>459</v>
      </c>
      <c r="C66">
        <v>232</v>
      </c>
      <c r="D66" t="s">
        <v>0</v>
      </c>
      <c r="E66">
        <v>1990</v>
      </c>
      <c r="F66">
        <v>3272563</v>
      </c>
      <c r="G66">
        <v>434</v>
      </c>
      <c r="H66">
        <v>14000</v>
      </c>
      <c r="I66">
        <v>38</v>
      </c>
      <c r="J66">
        <v>1200</v>
      </c>
      <c r="K66">
        <v>1.1000000000000001</v>
      </c>
      <c r="L66">
        <v>37</v>
      </c>
      <c r="M66">
        <v>242</v>
      </c>
      <c r="N66">
        <v>7900</v>
      </c>
      <c r="O66">
        <v>1.5</v>
      </c>
      <c r="P66">
        <v>3.6</v>
      </c>
      <c r="Q66">
        <v>120</v>
      </c>
      <c r="R66">
        <v>47</v>
      </c>
      <c r="S66">
        <v>6333135</v>
      </c>
      <c r="T66">
        <v>153</v>
      </c>
      <c r="U66">
        <v>9700</v>
      </c>
      <c r="V66">
        <v>20</v>
      </c>
      <c r="W66">
        <v>1200</v>
      </c>
      <c r="X66">
        <v>1.8</v>
      </c>
      <c r="Y66">
        <v>120</v>
      </c>
      <c r="Z66">
        <v>92</v>
      </c>
      <c r="AA66">
        <v>5800</v>
      </c>
      <c r="AB66">
        <v>6.2</v>
      </c>
      <c r="AC66">
        <v>5.6</v>
      </c>
      <c r="AD66">
        <v>360</v>
      </c>
      <c r="AE66">
        <v>49</v>
      </c>
    </row>
    <row r="67" spans="1:31" x14ac:dyDescent="0.3">
      <c r="A67" t="s">
        <v>454</v>
      </c>
      <c r="B67" t="s">
        <v>456</v>
      </c>
      <c r="C67">
        <v>233</v>
      </c>
      <c r="D67" t="s">
        <v>28</v>
      </c>
      <c r="E67">
        <v>1990</v>
      </c>
      <c r="F67">
        <v>1565320</v>
      </c>
      <c r="G67">
        <v>43</v>
      </c>
      <c r="H67">
        <v>670</v>
      </c>
      <c r="I67">
        <v>4.5</v>
      </c>
      <c r="J67">
        <v>71</v>
      </c>
      <c r="K67">
        <v>0</v>
      </c>
      <c r="L67">
        <v>0</v>
      </c>
      <c r="M67">
        <v>29</v>
      </c>
      <c r="N67">
        <v>450</v>
      </c>
      <c r="O67">
        <v>7.0000000000000007E-2</v>
      </c>
      <c r="P67">
        <v>0.02</v>
      </c>
      <c r="Q67">
        <v>0.31</v>
      </c>
      <c r="R67">
        <v>95</v>
      </c>
      <c r="S67">
        <v>1287251</v>
      </c>
      <c r="T67">
        <v>27</v>
      </c>
      <c r="U67">
        <v>340</v>
      </c>
      <c r="V67">
        <v>2.5</v>
      </c>
      <c r="W67">
        <v>32</v>
      </c>
      <c r="X67">
        <v>0.39</v>
      </c>
      <c r="Y67">
        <v>5</v>
      </c>
      <c r="Z67">
        <v>22</v>
      </c>
      <c r="AA67">
        <v>290</v>
      </c>
      <c r="AB67">
        <v>12</v>
      </c>
      <c r="AC67">
        <v>2.6</v>
      </c>
      <c r="AD67">
        <v>34</v>
      </c>
      <c r="AE67">
        <v>92</v>
      </c>
    </row>
    <row r="68" spans="1:31" x14ac:dyDescent="0.3">
      <c r="A68" t="s">
        <v>451</v>
      </c>
      <c r="B68" t="s">
        <v>453</v>
      </c>
      <c r="C68">
        <v>231</v>
      </c>
      <c r="D68" t="s">
        <v>0</v>
      </c>
      <c r="E68">
        <v>1990</v>
      </c>
      <c r="F68">
        <v>48042755</v>
      </c>
      <c r="G68">
        <v>426</v>
      </c>
      <c r="H68">
        <v>200000</v>
      </c>
      <c r="I68">
        <v>89</v>
      </c>
      <c r="J68">
        <v>43000</v>
      </c>
      <c r="K68">
        <v>7.3</v>
      </c>
      <c r="L68">
        <v>3500</v>
      </c>
      <c r="M68">
        <v>369</v>
      </c>
      <c r="N68">
        <v>180000</v>
      </c>
      <c r="O68">
        <v>4.3</v>
      </c>
      <c r="P68">
        <v>16</v>
      </c>
      <c r="Q68">
        <v>7500</v>
      </c>
      <c r="R68">
        <v>50</v>
      </c>
      <c r="S68">
        <v>94100756</v>
      </c>
      <c r="T68">
        <v>211</v>
      </c>
      <c r="U68">
        <v>200000</v>
      </c>
      <c r="V68">
        <v>32</v>
      </c>
      <c r="W68">
        <v>30000</v>
      </c>
      <c r="X68">
        <v>5.9</v>
      </c>
      <c r="Y68">
        <v>5600</v>
      </c>
      <c r="Z68">
        <v>224</v>
      </c>
      <c r="AA68">
        <v>210000</v>
      </c>
      <c r="AB68">
        <v>11</v>
      </c>
      <c r="AC68">
        <v>24</v>
      </c>
      <c r="AD68">
        <v>22000</v>
      </c>
      <c r="AE68">
        <v>62</v>
      </c>
    </row>
    <row r="69" spans="1:31" x14ac:dyDescent="0.3">
      <c r="A69" t="s">
        <v>448</v>
      </c>
      <c r="B69" t="s">
        <v>450</v>
      </c>
      <c r="C69">
        <v>242</v>
      </c>
      <c r="D69" t="s">
        <v>14</v>
      </c>
      <c r="E69">
        <v>1990</v>
      </c>
      <c r="F69">
        <v>728339</v>
      </c>
      <c r="G69">
        <v>165</v>
      </c>
      <c r="H69">
        <v>1200</v>
      </c>
      <c r="I69">
        <v>5.7</v>
      </c>
      <c r="J69">
        <v>41</v>
      </c>
      <c r="K69">
        <v>0</v>
      </c>
      <c r="L69">
        <v>0</v>
      </c>
      <c r="M69">
        <v>84</v>
      </c>
      <c r="N69">
        <v>620</v>
      </c>
      <c r="O69">
        <v>0.02</v>
      </c>
      <c r="P69">
        <v>0.02</v>
      </c>
      <c r="Q69">
        <v>0.14000000000000001</v>
      </c>
      <c r="R69">
        <v>37</v>
      </c>
      <c r="S69">
        <v>881065</v>
      </c>
      <c r="T69">
        <v>100</v>
      </c>
      <c r="U69">
        <v>880</v>
      </c>
      <c r="V69">
        <v>4.2</v>
      </c>
      <c r="W69">
        <v>37</v>
      </c>
      <c r="X69">
        <v>0.18</v>
      </c>
      <c r="Y69">
        <v>1.6</v>
      </c>
      <c r="Z69">
        <v>57</v>
      </c>
      <c r="AA69">
        <v>500</v>
      </c>
      <c r="AB69">
        <v>2.2000000000000002</v>
      </c>
      <c r="AC69">
        <v>1.2</v>
      </c>
      <c r="AD69">
        <v>11</v>
      </c>
      <c r="AE69">
        <v>51</v>
      </c>
    </row>
    <row r="70" spans="1:31" x14ac:dyDescent="0.3">
      <c r="A70" t="s">
        <v>445</v>
      </c>
      <c r="B70" t="s">
        <v>447</v>
      </c>
      <c r="C70">
        <v>246</v>
      </c>
      <c r="D70" t="s">
        <v>28</v>
      </c>
      <c r="E70">
        <v>1990</v>
      </c>
      <c r="F70">
        <v>4986705</v>
      </c>
      <c r="G70">
        <v>23</v>
      </c>
      <c r="H70">
        <v>1200</v>
      </c>
      <c r="I70">
        <v>2.5</v>
      </c>
      <c r="J70">
        <v>130</v>
      </c>
      <c r="K70">
        <v>0</v>
      </c>
      <c r="L70">
        <v>0</v>
      </c>
      <c r="M70">
        <v>18</v>
      </c>
      <c r="N70">
        <v>880</v>
      </c>
      <c r="O70">
        <v>0.13</v>
      </c>
      <c r="P70">
        <v>0.02</v>
      </c>
      <c r="Q70">
        <v>1.2</v>
      </c>
      <c r="R70">
        <v>88</v>
      </c>
      <c r="S70">
        <v>5426323</v>
      </c>
      <c r="T70">
        <v>6.8</v>
      </c>
      <c r="U70">
        <v>370</v>
      </c>
      <c r="V70">
        <v>0.32</v>
      </c>
      <c r="W70">
        <v>17</v>
      </c>
      <c r="X70">
        <v>0</v>
      </c>
      <c r="Y70">
        <v>0</v>
      </c>
      <c r="Z70">
        <v>5.7</v>
      </c>
      <c r="AA70">
        <v>310</v>
      </c>
      <c r="AB70">
        <v>0.39</v>
      </c>
      <c r="AC70">
        <v>0.02</v>
      </c>
      <c r="AD70">
        <v>1.2</v>
      </c>
      <c r="AE70">
        <v>85</v>
      </c>
    </row>
    <row r="71" spans="1:31" x14ac:dyDescent="0.3">
      <c r="A71" t="s">
        <v>442</v>
      </c>
      <c r="B71" t="s">
        <v>444</v>
      </c>
      <c r="C71">
        <v>250</v>
      </c>
      <c r="D71" t="s">
        <v>28</v>
      </c>
      <c r="E71">
        <v>1990</v>
      </c>
      <c r="F71">
        <v>56845705</v>
      </c>
      <c r="G71">
        <v>24</v>
      </c>
      <c r="H71">
        <v>14000</v>
      </c>
      <c r="I71">
        <v>1.8</v>
      </c>
      <c r="J71">
        <v>1100</v>
      </c>
      <c r="K71">
        <v>0.45</v>
      </c>
      <c r="L71">
        <v>260</v>
      </c>
      <c r="M71">
        <v>20</v>
      </c>
      <c r="N71">
        <v>11000</v>
      </c>
      <c r="O71">
        <v>11</v>
      </c>
      <c r="P71">
        <v>2.1</v>
      </c>
      <c r="Q71">
        <v>1200</v>
      </c>
      <c r="R71">
        <v>81</v>
      </c>
      <c r="S71">
        <v>64291280</v>
      </c>
      <c r="T71">
        <v>11</v>
      </c>
      <c r="U71">
        <v>7000</v>
      </c>
      <c r="V71">
        <v>0.52</v>
      </c>
      <c r="W71">
        <v>340</v>
      </c>
      <c r="X71">
        <v>0.14000000000000001</v>
      </c>
      <c r="Y71">
        <v>88</v>
      </c>
      <c r="Z71">
        <v>8.8000000000000007</v>
      </c>
      <c r="AA71">
        <v>5600</v>
      </c>
      <c r="AB71">
        <v>11</v>
      </c>
      <c r="AC71">
        <v>0.97</v>
      </c>
      <c r="AD71">
        <v>620</v>
      </c>
      <c r="AE71">
        <v>83</v>
      </c>
    </row>
    <row r="72" spans="1:31" x14ac:dyDescent="0.3">
      <c r="A72" t="s">
        <v>439</v>
      </c>
      <c r="B72" t="s">
        <v>441</v>
      </c>
      <c r="C72">
        <v>258</v>
      </c>
      <c r="D72" t="s">
        <v>14</v>
      </c>
      <c r="E72">
        <v>1990</v>
      </c>
      <c r="F72">
        <v>198370</v>
      </c>
      <c r="G72">
        <v>47</v>
      </c>
      <c r="H72">
        <v>93</v>
      </c>
      <c r="I72">
        <v>3.7</v>
      </c>
      <c r="J72">
        <v>7.4</v>
      </c>
      <c r="K72">
        <v>0</v>
      </c>
      <c r="L72">
        <v>0</v>
      </c>
      <c r="M72">
        <v>34</v>
      </c>
      <c r="N72">
        <v>68</v>
      </c>
      <c r="R72">
        <v>87</v>
      </c>
      <c r="S72">
        <v>276831</v>
      </c>
      <c r="T72">
        <v>28</v>
      </c>
      <c r="U72">
        <v>77</v>
      </c>
      <c r="V72">
        <v>1.8</v>
      </c>
      <c r="W72">
        <v>5</v>
      </c>
      <c r="X72">
        <v>0</v>
      </c>
      <c r="Y72">
        <v>0</v>
      </c>
      <c r="Z72">
        <v>22</v>
      </c>
      <c r="AA72">
        <v>60</v>
      </c>
      <c r="AB72">
        <v>0</v>
      </c>
      <c r="AC72">
        <v>0</v>
      </c>
      <c r="AD72">
        <v>0</v>
      </c>
      <c r="AE72">
        <v>87</v>
      </c>
    </row>
    <row r="73" spans="1:31" x14ac:dyDescent="0.3">
      <c r="A73" t="s">
        <v>436</v>
      </c>
      <c r="B73" t="s">
        <v>438</v>
      </c>
      <c r="C73">
        <v>266</v>
      </c>
      <c r="D73" t="s">
        <v>0</v>
      </c>
      <c r="E73">
        <v>1990</v>
      </c>
      <c r="F73">
        <v>946703</v>
      </c>
      <c r="G73">
        <v>436</v>
      </c>
      <c r="H73">
        <v>4100</v>
      </c>
      <c r="I73">
        <v>60</v>
      </c>
      <c r="J73">
        <v>570</v>
      </c>
      <c r="K73">
        <v>2</v>
      </c>
      <c r="L73">
        <v>19</v>
      </c>
      <c r="M73">
        <v>230</v>
      </c>
      <c r="N73">
        <v>2200</v>
      </c>
      <c r="O73">
        <v>1.8</v>
      </c>
      <c r="P73">
        <v>4.0999999999999996</v>
      </c>
      <c r="Q73">
        <v>39</v>
      </c>
      <c r="R73">
        <v>42</v>
      </c>
      <c r="S73">
        <v>1671711</v>
      </c>
      <c r="T73">
        <v>578</v>
      </c>
      <c r="U73">
        <v>9700</v>
      </c>
      <c r="V73">
        <v>55</v>
      </c>
      <c r="W73">
        <v>910</v>
      </c>
      <c r="X73">
        <v>11</v>
      </c>
      <c r="Y73">
        <v>180</v>
      </c>
      <c r="Z73">
        <v>423</v>
      </c>
      <c r="AA73">
        <v>7100</v>
      </c>
      <c r="AB73">
        <v>11</v>
      </c>
      <c r="AC73">
        <v>47</v>
      </c>
      <c r="AD73">
        <v>790</v>
      </c>
      <c r="AE73">
        <v>73</v>
      </c>
    </row>
    <row r="74" spans="1:31" x14ac:dyDescent="0.3">
      <c r="A74" t="s">
        <v>433</v>
      </c>
      <c r="B74" t="s">
        <v>435</v>
      </c>
      <c r="C74">
        <v>270</v>
      </c>
      <c r="D74" t="s">
        <v>0</v>
      </c>
      <c r="E74">
        <v>1990</v>
      </c>
      <c r="F74">
        <v>916811</v>
      </c>
      <c r="G74">
        <v>105</v>
      </c>
      <c r="H74">
        <v>970</v>
      </c>
      <c r="I74">
        <v>33</v>
      </c>
      <c r="J74">
        <v>300</v>
      </c>
      <c r="K74">
        <v>0.44</v>
      </c>
      <c r="L74">
        <v>4</v>
      </c>
      <c r="M74">
        <v>128</v>
      </c>
      <c r="N74">
        <v>1200</v>
      </c>
      <c r="O74">
        <v>0.79</v>
      </c>
      <c r="P74">
        <v>0.99</v>
      </c>
      <c r="Q74">
        <v>9.1</v>
      </c>
      <c r="S74">
        <v>1849285</v>
      </c>
      <c r="T74">
        <v>127</v>
      </c>
      <c r="U74">
        <v>2300</v>
      </c>
      <c r="V74">
        <v>20</v>
      </c>
      <c r="W74">
        <v>370</v>
      </c>
      <c r="X74">
        <v>5.8</v>
      </c>
      <c r="Y74">
        <v>110</v>
      </c>
      <c r="Z74">
        <v>173</v>
      </c>
      <c r="AA74">
        <v>3200</v>
      </c>
      <c r="AB74">
        <v>15</v>
      </c>
      <c r="AC74">
        <v>26</v>
      </c>
      <c r="AD74">
        <v>470</v>
      </c>
      <c r="AE74">
        <v>73</v>
      </c>
    </row>
    <row r="75" spans="1:31" x14ac:dyDescent="0.3">
      <c r="A75" t="s">
        <v>430</v>
      </c>
      <c r="B75" t="s">
        <v>432</v>
      </c>
      <c r="C75">
        <v>268</v>
      </c>
      <c r="D75" t="s">
        <v>28</v>
      </c>
      <c r="E75">
        <v>1990</v>
      </c>
      <c r="F75">
        <v>5460309</v>
      </c>
      <c r="G75">
        <v>674</v>
      </c>
      <c r="H75">
        <v>37000</v>
      </c>
      <c r="I75">
        <v>8.9</v>
      </c>
      <c r="J75">
        <v>480</v>
      </c>
      <c r="K75">
        <v>0.02</v>
      </c>
      <c r="L75">
        <v>1</v>
      </c>
      <c r="M75">
        <v>278</v>
      </c>
      <c r="N75">
        <v>15000</v>
      </c>
      <c r="O75">
        <v>0.01</v>
      </c>
      <c r="P75">
        <v>0.02</v>
      </c>
      <c r="Q75">
        <v>1.3</v>
      </c>
      <c r="R75">
        <v>10</v>
      </c>
      <c r="S75">
        <v>4340895</v>
      </c>
      <c r="T75">
        <v>163</v>
      </c>
      <c r="U75">
        <v>7100</v>
      </c>
      <c r="V75">
        <v>7</v>
      </c>
      <c r="W75">
        <v>310</v>
      </c>
      <c r="X75">
        <v>0.46</v>
      </c>
      <c r="Y75">
        <v>20</v>
      </c>
      <c r="Z75">
        <v>116</v>
      </c>
      <c r="AA75">
        <v>5000</v>
      </c>
      <c r="AB75">
        <v>1.9</v>
      </c>
      <c r="AC75">
        <v>2.2000000000000002</v>
      </c>
      <c r="AD75">
        <v>97</v>
      </c>
      <c r="AE75">
        <v>68</v>
      </c>
    </row>
    <row r="76" spans="1:31" x14ac:dyDescent="0.3">
      <c r="A76" t="s">
        <v>427</v>
      </c>
      <c r="B76" t="s">
        <v>429</v>
      </c>
      <c r="C76">
        <v>276</v>
      </c>
      <c r="D76" t="s">
        <v>28</v>
      </c>
      <c r="E76">
        <v>1990</v>
      </c>
      <c r="F76">
        <v>80487159</v>
      </c>
      <c r="G76">
        <v>26</v>
      </c>
      <c r="H76">
        <v>21000</v>
      </c>
      <c r="I76">
        <v>1.3</v>
      </c>
      <c r="J76">
        <v>1100</v>
      </c>
      <c r="K76">
        <v>0.01</v>
      </c>
      <c r="L76">
        <v>10</v>
      </c>
      <c r="M76">
        <v>21</v>
      </c>
      <c r="N76">
        <v>17000</v>
      </c>
      <c r="O76">
        <v>0.34</v>
      </c>
      <c r="P76">
        <v>7.0000000000000007E-2</v>
      </c>
      <c r="Q76">
        <v>56</v>
      </c>
      <c r="R76">
        <v>89</v>
      </c>
      <c r="S76">
        <v>82726626</v>
      </c>
      <c r="T76">
        <v>7.5</v>
      </c>
      <c r="U76">
        <v>6200</v>
      </c>
      <c r="V76">
        <v>0.36</v>
      </c>
      <c r="W76">
        <v>300</v>
      </c>
      <c r="X76">
        <v>0.01</v>
      </c>
      <c r="Y76">
        <v>5</v>
      </c>
      <c r="Z76">
        <v>5.8</v>
      </c>
      <c r="AA76">
        <v>4800</v>
      </c>
      <c r="AB76">
        <v>0.71</v>
      </c>
      <c r="AC76">
        <v>0.04</v>
      </c>
      <c r="AD76">
        <v>34</v>
      </c>
      <c r="AE76">
        <v>87</v>
      </c>
    </row>
    <row r="77" spans="1:31" x14ac:dyDescent="0.3">
      <c r="A77" t="s">
        <v>424</v>
      </c>
      <c r="B77" t="s">
        <v>426</v>
      </c>
      <c r="C77">
        <v>288</v>
      </c>
      <c r="D77" t="s">
        <v>0</v>
      </c>
      <c r="E77">
        <v>1990</v>
      </c>
      <c r="F77">
        <v>14628693</v>
      </c>
      <c r="G77">
        <v>307</v>
      </c>
      <c r="H77">
        <v>45000</v>
      </c>
      <c r="I77">
        <v>45</v>
      </c>
      <c r="J77">
        <v>6500</v>
      </c>
      <c r="K77">
        <v>6.7</v>
      </c>
      <c r="L77">
        <v>990</v>
      </c>
      <c r="M77">
        <v>156</v>
      </c>
      <c r="N77">
        <v>23000</v>
      </c>
      <c r="O77">
        <v>7.8</v>
      </c>
      <c r="P77">
        <v>12</v>
      </c>
      <c r="Q77">
        <v>1700</v>
      </c>
      <c r="R77">
        <v>28</v>
      </c>
      <c r="S77">
        <v>25904598</v>
      </c>
      <c r="T77">
        <v>71</v>
      </c>
      <c r="U77">
        <v>18000</v>
      </c>
      <c r="V77">
        <v>4.4000000000000004</v>
      </c>
      <c r="W77">
        <v>1100</v>
      </c>
      <c r="X77">
        <v>2</v>
      </c>
      <c r="Y77">
        <v>520</v>
      </c>
      <c r="Z77">
        <v>66</v>
      </c>
      <c r="AA77">
        <v>17000</v>
      </c>
      <c r="AB77">
        <v>21</v>
      </c>
      <c r="AC77">
        <v>14</v>
      </c>
      <c r="AD77">
        <v>3600</v>
      </c>
      <c r="AE77">
        <v>88</v>
      </c>
    </row>
    <row r="78" spans="1:31" x14ac:dyDescent="0.3">
      <c r="A78" t="s">
        <v>421</v>
      </c>
      <c r="B78" t="s">
        <v>423</v>
      </c>
      <c r="C78">
        <v>300</v>
      </c>
      <c r="D78" t="s">
        <v>28</v>
      </c>
      <c r="E78">
        <v>1990</v>
      </c>
      <c r="F78">
        <v>10160501</v>
      </c>
      <c r="G78">
        <v>12</v>
      </c>
      <c r="H78">
        <v>1200</v>
      </c>
      <c r="I78">
        <v>1.6</v>
      </c>
      <c r="J78">
        <v>160</v>
      </c>
      <c r="K78">
        <v>0.01</v>
      </c>
      <c r="L78">
        <v>1</v>
      </c>
      <c r="M78">
        <v>9.3000000000000007</v>
      </c>
      <c r="N78">
        <v>940</v>
      </c>
      <c r="O78">
        <v>0.45</v>
      </c>
      <c r="P78">
        <v>0.04</v>
      </c>
      <c r="Q78">
        <v>4.2</v>
      </c>
      <c r="R78">
        <v>93</v>
      </c>
      <c r="S78">
        <v>11127990</v>
      </c>
      <c r="T78">
        <v>6.5</v>
      </c>
      <c r="U78">
        <v>730</v>
      </c>
      <c r="V78">
        <v>0.69</v>
      </c>
      <c r="W78">
        <v>77</v>
      </c>
      <c r="X78">
        <v>0</v>
      </c>
      <c r="Y78">
        <v>0</v>
      </c>
      <c r="Z78">
        <v>5</v>
      </c>
      <c r="AA78">
        <v>550</v>
      </c>
      <c r="AB78">
        <v>0.97</v>
      </c>
      <c r="AC78">
        <v>0.05</v>
      </c>
      <c r="AD78">
        <v>5.3</v>
      </c>
      <c r="AE78">
        <v>90</v>
      </c>
    </row>
    <row r="79" spans="1:31" x14ac:dyDescent="0.3">
      <c r="A79" t="s">
        <v>418</v>
      </c>
      <c r="B79" t="s">
        <v>420</v>
      </c>
      <c r="C79">
        <v>304</v>
      </c>
      <c r="D79" t="s">
        <v>28</v>
      </c>
      <c r="E79">
        <v>1990</v>
      </c>
      <c r="F79">
        <v>55603</v>
      </c>
      <c r="G79">
        <v>245</v>
      </c>
      <c r="H79">
        <v>140</v>
      </c>
      <c r="I79">
        <v>16</v>
      </c>
      <c r="J79">
        <v>8.8000000000000007</v>
      </c>
      <c r="K79">
        <v>0</v>
      </c>
      <c r="L79">
        <v>0</v>
      </c>
      <c r="M79">
        <v>191</v>
      </c>
      <c r="N79">
        <v>110</v>
      </c>
      <c r="S79">
        <v>56987</v>
      </c>
      <c r="T79">
        <v>245</v>
      </c>
      <c r="U79">
        <v>140</v>
      </c>
      <c r="V79">
        <v>15</v>
      </c>
      <c r="W79">
        <v>8.3000000000000007</v>
      </c>
      <c r="X79">
        <v>0</v>
      </c>
      <c r="Y79">
        <v>0</v>
      </c>
      <c r="Z79">
        <v>194</v>
      </c>
      <c r="AA79">
        <v>110</v>
      </c>
      <c r="AB79">
        <v>0</v>
      </c>
      <c r="AC79">
        <v>0</v>
      </c>
      <c r="AD79">
        <v>0</v>
      </c>
      <c r="AE79">
        <v>87</v>
      </c>
    </row>
    <row r="80" spans="1:31" x14ac:dyDescent="0.3">
      <c r="A80" t="s">
        <v>415</v>
      </c>
      <c r="B80" t="s">
        <v>417</v>
      </c>
      <c r="C80">
        <v>308</v>
      </c>
      <c r="D80" t="s">
        <v>21</v>
      </c>
      <c r="E80">
        <v>1990</v>
      </c>
      <c r="F80">
        <v>96286</v>
      </c>
      <c r="G80">
        <v>11</v>
      </c>
      <c r="H80">
        <v>10</v>
      </c>
      <c r="I80">
        <v>0</v>
      </c>
      <c r="J80">
        <v>0</v>
      </c>
      <c r="K80">
        <v>0</v>
      </c>
      <c r="L80">
        <v>0</v>
      </c>
      <c r="M80">
        <v>4.5999999999999996</v>
      </c>
      <c r="N80">
        <v>4.5</v>
      </c>
      <c r="R80">
        <v>0</v>
      </c>
      <c r="S80">
        <v>105897</v>
      </c>
      <c r="T80">
        <v>7.5</v>
      </c>
      <c r="U80">
        <v>7.9</v>
      </c>
      <c r="V80">
        <v>1.1000000000000001</v>
      </c>
      <c r="W80">
        <v>1.1000000000000001</v>
      </c>
      <c r="X80">
        <v>0</v>
      </c>
      <c r="Y80">
        <v>0</v>
      </c>
      <c r="Z80">
        <v>4.0999999999999996</v>
      </c>
      <c r="AA80">
        <v>4.3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 t="s">
        <v>412</v>
      </c>
      <c r="B81" t="s">
        <v>414</v>
      </c>
      <c r="C81">
        <v>316</v>
      </c>
      <c r="D81" t="s">
        <v>14</v>
      </c>
      <c r="E81">
        <v>1990</v>
      </c>
      <c r="F81">
        <v>130482</v>
      </c>
      <c r="G81">
        <v>66</v>
      </c>
      <c r="H81">
        <v>86</v>
      </c>
      <c r="I81">
        <v>4.5</v>
      </c>
      <c r="J81">
        <v>5.9</v>
      </c>
      <c r="K81">
        <v>0</v>
      </c>
      <c r="L81">
        <v>0</v>
      </c>
      <c r="M81">
        <v>50</v>
      </c>
      <c r="N81">
        <v>66</v>
      </c>
      <c r="S81">
        <v>165124</v>
      </c>
      <c r="T81">
        <v>48</v>
      </c>
      <c r="U81">
        <v>78</v>
      </c>
      <c r="V81">
        <v>1.3</v>
      </c>
      <c r="W81">
        <v>2.1</v>
      </c>
      <c r="X81">
        <v>0</v>
      </c>
      <c r="Y81">
        <v>0</v>
      </c>
      <c r="Z81">
        <v>33</v>
      </c>
      <c r="AA81">
        <v>55</v>
      </c>
      <c r="AB81">
        <v>0</v>
      </c>
      <c r="AC81">
        <v>0</v>
      </c>
      <c r="AD81">
        <v>0</v>
      </c>
      <c r="AE81">
        <v>87</v>
      </c>
    </row>
    <row r="82" spans="1:31" x14ac:dyDescent="0.3">
      <c r="A82" t="s">
        <v>409</v>
      </c>
      <c r="B82" t="s">
        <v>411</v>
      </c>
      <c r="C82">
        <v>320</v>
      </c>
      <c r="D82" t="s">
        <v>21</v>
      </c>
      <c r="E82">
        <v>1990</v>
      </c>
      <c r="F82">
        <v>8890329</v>
      </c>
      <c r="G82">
        <v>136</v>
      </c>
      <c r="H82">
        <v>12000</v>
      </c>
      <c r="I82">
        <v>9.6999999999999993</v>
      </c>
      <c r="J82">
        <v>860</v>
      </c>
      <c r="K82">
        <v>0.43</v>
      </c>
      <c r="L82">
        <v>38</v>
      </c>
      <c r="M82">
        <v>75</v>
      </c>
      <c r="N82">
        <v>6600</v>
      </c>
      <c r="O82">
        <v>1.3</v>
      </c>
      <c r="P82">
        <v>0.94</v>
      </c>
      <c r="Q82">
        <v>84</v>
      </c>
      <c r="R82">
        <v>57</v>
      </c>
      <c r="S82">
        <v>15468203</v>
      </c>
      <c r="T82">
        <v>110</v>
      </c>
      <c r="U82">
        <v>17000</v>
      </c>
      <c r="V82">
        <v>1.6</v>
      </c>
      <c r="W82">
        <v>250</v>
      </c>
      <c r="X82">
        <v>2.6</v>
      </c>
      <c r="Y82">
        <v>410</v>
      </c>
      <c r="Z82">
        <v>60</v>
      </c>
      <c r="AA82">
        <v>9200</v>
      </c>
      <c r="AB82">
        <v>9.9</v>
      </c>
      <c r="AC82">
        <v>5.9</v>
      </c>
      <c r="AD82">
        <v>910</v>
      </c>
      <c r="AE82">
        <v>36</v>
      </c>
    </row>
    <row r="83" spans="1:31" x14ac:dyDescent="0.3">
      <c r="A83" t="s">
        <v>406</v>
      </c>
      <c r="B83" t="s">
        <v>408</v>
      </c>
      <c r="C83">
        <v>324</v>
      </c>
      <c r="D83" t="s">
        <v>0</v>
      </c>
      <c r="E83">
        <v>1990</v>
      </c>
      <c r="F83">
        <v>6020113</v>
      </c>
      <c r="G83">
        <v>565</v>
      </c>
      <c r="H83">
        <v>34000</v>
      </c>
      <c r="I83">
        <v>91</v>
      </c>
      <c r="J83">
        <v>5500</v>
      </c>
      <c r="K83">
        <v>2.5</v>
      </c>
      <c r="L83">
        <v>150</v>
      </c>
      <c r="M83">
        <v>249</v>
      </c>
      <c r="N83">
        <v>15000</v>
      </c>
      <c r="O83">
        <v>1.5</v>
      </c>
      <c r="P83">
        <v>3.6</v>
      </c>
      <c r="Q83">
        <v>220</v>
      </c>
      <c r="R83">
        <v>13</v>
      </c>
      <c r="S83">
        <v>11745189</v>
      </c>
      <c r="T83">
        <v>244</v>
      </c>
      <c r="U83">
        <v>29000</v>
      </c>
      <c r="V83">
        <v>27</v>
      </c>
      <c r="W83">
        <v>3200</v>
      </c>
      <c r="X83">
        <v>14</v>
      </c>
      <c r="Y83">
        <v>1700</v>
      </c>
      <c r="Z83">
        <v>177</v>
      </c>
      <c r="AA83">
        <v>21000</v>
      </c>
      <c r="AB83">
        <v>25</v>
      </c>
      <c r="AC83">
        <v>43</v>
      </c>
      <c r="AD83">
        <v>5100</v>
      </c>
      <c r="AE83">
        <v>54</v>
      </c>
    </row>
    <row r="84" spans="1:31" x14ac:dyDescent="0.3">
      <c r="A84" t="s">
        <v>403</v>
      </c>
      <c r="B84" t="s">
        <v>405</v>
      </c>
      <c r="C84">
        <v>624</v>
      </c>
      <c r="D84" t="s">
        <v>0</v>
      </c>
      <c r="E84">
        <v>1990</v>
      </c>
      <c r="F84">
        <v>1017385</v>
      </c>
      <c r="G84">
        <v>452</v>
      </c>
      <c r="H84">
        <v>4600</v>
      </c>
      <c r="I84">
        <v>60</v>
      </c>
      <c r="J84">
        <v>610</v>
      </c>
      <c r="K84">
        <v>5.8</v>
      </c>
      <c r="L84">
        <v>59</v>
      </c>
      <c r="M84">
        <v>255</v>
      </c>
      <c r="N84">
        <v>2600</v>
      </c>
      <c r="O84">
        <v>5</v>
      </c>
      <c r="P84">
        <v>12</v>
      </c>
      <c r="Q84">
        <v>130</v>
      </c>
      <c r="R84">
        <v>45</v>
      </c>
      <c r="S84">
        <v>1704255</v>
      </c>
      <c r="T84">
        <v>515</v>
      </c>
      <c r="U84">
        <v>8800</v>
      </c>
      <c r="V84">
        <v>71</v>
      </c>
      <c r="W84">
        <v>1200</v>
      </c>
      <c r="X84">
        <v>80</v>
      </c>
      <c r="Y84">
        <v>1400</v>
      </c>
      <c r="Z84">
        <v>387</v>
      </c>
      <c r="AA84">
        <v>6600</v>
      </c>
      <c r="AB84">
        <v>42</v>
      </c>
      <c r="AC84">
        <v>158</v>
      </c>
      <c r="AD84">
        <v>2700</v>
      </c>
      <c r="AE84">
        <v>32</v>
      </c>
    </row>
    <row r="85" spans="1:31" x14ac:dyDescent="0.3">
      <c r="A85" t="s">
        <v>400</v>
      </c>
      <c r="B85" t="s">
        <v>402</v>
      </c>
      <c r="C85">
        <v>328</v>
      </c>
      <c r="D85" t="s">
        <v>21</v>
      </c>
      <c r="E85">
        <v>1990</v>
      </c>
      <c r="F85">
        <v>725043</v>
      </c>
      <c r="G85">
        <v>198</v>
      </c>
      <c r="H85">
        <v>1400</v>
      </c>
      <c r="I85">
        <v>7.5</v>
      </c>
      <c r="J85">
        <v>54</v>
      </c>
      <c r="K85">
        <v>0.41</v>
      </c>
      <c r="L85">
        <v>3</v>
      </c>
      <c r="M85">
        <v>90</v>
      </c>
      <c r="N85">
        <v>650</v>
      </c>
      <c r="O85">
        <v>0.72</v>
      </c>
      <c r="P85">
        <v>0.64</v>
      </c>
      <c r="Q85">
        <v>4.5999999999999996</v>
      </c>
      <c r="R85">
        <v>26</v>
      </c>
      <c r="S85">
        <v>799613</v>
      </c>
      <c r="T85">
        <v>129</v>
      </c>
      <c r="U85">
        <v>1000</v>
      </c>
      <c r="V85">
        <v>16</v>
      </c>
      <c r="W85">
        <v>130</v>
      </c>
      <c r="X85">
        <v>3.8</v>
      </c>
      <c r="Y85">
        <v>30</v>
      </c>
      <c r="Z85">
        <v>109</v>
      </c>
      <c r="AA85">
        <v>870</v>
      </c>
      <c r="AB85">
        <v>21</v>
      </c>
      <c r="AC85">
        <v>23</v>
      </c>
      <c r="AD85">
        <v>180</v>
      </c>
      <c r="AE85">
        <v>78</v>
      </c>
    </row>
    <row r="86" spans="1:31" x14ac:dyDescent="0.3">
      <c r="A86" t="s">
        <v>397</v>
      </c>
      <c r="B86" t="s">
        <v>399</v>
      </c>
      <c r="C86">
        <v>332</v>
      </c>
      <c r="D86" t="s">
        <v>21</v>
      </c>
      <c r="E86">
        <v>1990</v>
      </c>
      <c r="F86">
        <v>7110116</v>
      </c>
      <c r="G86">
        <v>352</v>
      </c>
      <c r="H86">
        <v>25000</v>
      </c>
      <c r="I86">
        <v>50</v>
      </c>
      <c r="J86">
        <v>3500</v>
      </c>
      <c r="K86">
        <v>20</v>
      </c>
      <c r="L86">
        <v>1400</v>
      </c>
      <c r="M86">
        <v>250</v>
      </c>
      <c r="N86">
        <v>18000</v>
      </c>
      <c r="O86">
        <v>21</v>
      </c>
      <c r="P86">
        <v>53</v>
      </c>
      <c r="Q86">
        <v>3700</v>
      </c>
      <c r="S86">
        <v>10317461</v>
      </c>
      <c r="T86">
        <v>254</v>
      </c>
      <c r="U86">
        <v>26000</v>
      </c>
      <c r="V86">
        <v>26</v>
      </c>
      <c r="W86">
        <v>2700</v>
      </c>
      <c r="X86">
        <v>8.5</v>
      </c>
      <c r="Y86">
        <v>880</v>
      </c>
      <c r="Z86">
        <v>206</v>
      </c>
      <c r="AA86">
        <v>21000</v>
      </c>
      <c r="AB86">
        <v>21</v>
      </c>
      <c r="AC86">
        <v>43</v>
      </c>
      <c r="AD86">
        <v>4400</v>
      </c>
      <c r="AE86">
        <v>80</v>
      </c>
    </row>
    <row r="87" spans="1:31" x14ac:dyDescent="0.3">
      <c r="A87" t="s">
        <v>394</v>
      </c>
      <c r="B87" t="s">
        <v>396</v>
      </c>
      <c r="C87">
        <v>340</v>
      </c>
      <c r="D87" t="s">
        <v>21</v>
      </c>
      <c r="E87">
        <v>1990</v>
      </c>
      <c r="F87">
        <v>4903694</v>
      </c>
      <c r="G87">
        <v>169</v>
      </c>
      <c r="H87">
        <v>8300</v>
      </c>
      <c r="I87">
        <v>6.4</v>
      </c>
      <c r="J87">
        <v>310</v>
      </c>
      <c r="K87">
        <v>1.9</v>
      </c>
      <c r="L87">
        <v>95</v>
      </c>
      <c r="M87">
        <v>114</v>
      </c>
      <c r="N87">
        <v>5600</v>
      </c>
      <c r="O87">
        <v>5.8</v>
      </c>
      <c r="P87">
        <v>6.5</v>
      </c>
      <c r="Q87">
        <v>320</v>
      </c>
      <c r="R87">
        <v>65</v>
      </c>
      <c r="S87">
        <v>8097688</v>
      </c>
      <c r="T87">
        <v>74</v>
      </c>
      <c r="U87">
        <v>6000</v>
      </c>
      <c r="V87">
        <v>2.9</v>
      </c>
      <c r="W87">
        <v>230</v>
      </c>
      <c r="X87">
        <v>1.3</v>
      </c>
      <c r="Y87">
        <v>110</v>
      </c>
      <c r="Z87">
        <v>54</v>
      </c>
      <c r="AA87">
        <v>4400</v>
      </c>
      <c r="AB87">
        <v>10</v>
      </c>
      <c r="AC87">
        <v>5.6</v>
      </c>
      <c r="AD87">
        <v>450</v>
      </c>
      <c r="AE87">
        <v>68</v>
      </c>
    </row>
    <row r="88" spans="1:31" x14ac:dyDescent="0.3">
      <c r="A88" t="s">
        <v>391</v>
      </c>
      <c r="B88" t="s">
        <v>393</v>
      </c>
      <c r="C88">
        <v>348</v>
      </c>
      <c r="D88" t="s">
        <v>28</v>
      </c>
      <c r="E88">
        <v>1990</v>
      </c>
      <c r="F88">
        <v>10385061</v>
      </c>
      <c r="G88">
        <v>51</v>
      </c>
      <c r="H88">
        <v>5300</v>
      </c>
      <c r="I88">
        <v>5.3</v>
      </c>
      <c r="J88">
        <v>550</v>
      </c>
      <c r="K88">
        <v>0</v>
      </c>
      <c r="L88">
        <v>0</v>
      </c>
      <c r="M88">
        <v>39</v>
      </c>
      <c r="N88">
        <v>4100</v>
      </c>
      <c r="O88">
        <v>0.02</v>
      </c>
      <c r="P88">
        <v>0.01</v>
      </c>
      <c r="Q88">
        <v>0.72</v>
      </c>
      <c r="R88">
        <v>88</v>
      </c>
      <c r="S88">
        <v>9954941</v>
      </c>
      <c r="T88">
        <v>29</v>
      </c>
      <c r="U88">
        <v>2900</v>
      </c>
      <c r="V88">
        <v>0.81</v>
      </c>
      <c r="W88">
        <v>81</v>
      </c>
      <c r="X88">
        <v>0.01</v>
      </c>
      <c r="Y88">
        <v>1</v>
      </c>
      <c r="Z88">
        <v>18</v>
      </c>
      <c r="AA88">
        <v>1800</v>
      </c>
      <c r="AB88">
        <v>0.2</v>
      </c>
      <c r="AC88">
        <v>0.04</v>
      </c>
      <c r="AD88">
        <v>3.5</v>
      </c>
      <c r="AE88">
        <v>58</v>
      </c>
    </row>
    <row r="89" spans="1:31" x14ac:dyDescent="0.3">
      <c r="A89" t="s">
        <v>388</v>
      </c>
      <c r="B89" t="s">
        <v>390</v>
      </c>
      <c r="C89">
        <v>352</v>
      </c>
      <c r="D89" t="s">
        <v>28</v>
      </c>
      <c r="E89">
        <v>1990</v>
      </c>
      <c r="F89">
        <v>254830</v>
      </c>
      <c r="G89">
        <v>10</v>
      </c>
      <c r="H89">
        <v>26</v>
      </c>
      <c r="I89">
        <v>0.4</v>
      </c>
      <c r="J89">
        <v>1</v>
      </c>
      <c r="K89">
        <v>0</v>
      </c>
      <c r="L89">
        <v>0</v>
      </c>
      <c r="M89">
        <v>7.8</v>
      </c>
      <c r="N89">
        <v>20</v>
      </c>
      <c r="O89">
        <v>0.35</v>
      </c>
      <c r="P89">
        <v>0.03</v>
      </c>
      <c r="Q89">
        <v>7.0000000000000007E-2</v>
      </c>
      <c r="R89">
        <v>90</v>
      </c>
      <c r="S89">
        <v>329535</v>
      </c>
      <c r="T89">
        <v>3.8</v>
      </c>
      <c r="U89">
        <v>12</v>
      </c>
      <c r="V89">
        <v>0.28000000000000003</v>
      </c>
      <c r="W89">
        <v>0.93</v>
      </c>
      <c r="X89">
        <v>0</v>
      </c>
      <c r="Y89">
        <v>0</v>
      </c>
      <c r="Z89">
        <v>3.6</v>
      </c>
      <c r="AA89">
        <v>12</v>
      </c>
      <c r="AB89">
        <v>11</v>
      </c>
      <c r="AC89">
        <v>0.4</v>
      </c>
      <c r="AD89">
        <v>1.3</v>
      </c>
      <c r="AE89">
        <v>92</v>
      </c>
    </row>
    <row r="90" spans="1:31" x14ac:dyDescent="0.3">
      <c r="A90" t="s">
        <v>385</v>
      </c>
      <c r="B90" t="s">
        <v>387</v>
      </c>
      <c r="C90">
        <v>356</v>
      </c>
      <c r="D90" t="s">
        <v>83</v>
      </c>
      <c r="E90">
        <v>1990</v>
      </c>
      <c r="F90">
        <v>868890700</v>
      </c>
      <c r="G90">
        <v>465</v>
      </c>
      <c r="H90">
        <v>4000000</v>
      </c>
      <c r="I90">
        <v>38</v>
      </c>
      <c r="J90">
        <v>330000</v>
      </c>
      <c r="K90">
        <v>0.08</v>
      </c>
      <c r="L90">
        <v>670</v>
      </c>
      <c r="M90">
        <v>217</v>
      </c>
      <c r="N90">
        <v>1900000</v>
      </c>
      <c r="O90">
        <v>0.14000000000000001</v>
      </c>
      <c r="P90">
        <v>0.31</v>
      </c>
      <c r="Q90">
        <v>2700</v>
      </c>
      <c r="R90">
        <v>81</v>
      </c>
      <c r="S90">
        <v>1252139596</v>
      </c>
      <c r="T90">
        <v>211</v>
      </c>
      <c r="U90">
        <v>2600000</v>
      </c>
      <c r="V90">
        <v>19</v>
      </c>
      <c r="W90">
        <v>240000</v>
      </c>
      <c r="X90">
        <v>3</v>
      </c>
      <c r="Y90">
        <v>38000</v>
      </c>
      <c r="Z90">
        <v>171</v>
      </c>
      <c r="AA90">
        <v>2100000</v>
      </c>
      <c r="AB90">
        <v>5.7</v>
      </c>
      <c r="AC90">
        <v>9.6999999999999993</v>
      </c>
      <c r="AD90">
        <v>120000</v>
      </c>
      <c r="AE90">
        <v>58</v>
      </c>
    </row>
    <row r="91" spans="1:31" x14ac:dyDescent="0.3">
      <c r="A91" t="s">
        <v>382</v>
      </c>
      <c r="B91" t="s">
        <v>384</v>
      </c>
      <c r="C91">
        <v>360</v>
      </c>
      <c r="D91" t="s">
        <v>83</v>
      </c>
      <c r="E91">
        <v>1990</v>
      </c>
      <c r="F91">
        <v>178633239</v>
      </c>
      <c r="G91">
        <v>443</v>
      </c>
      <c r="H91">
        <v>790000</v>
      </c>
      <c r="I91">
        <v>70</v>
      </c>
      <c r="J91">
        <v>120000</v>
      </c>
      <c r="K91">
        <v>0</v>
      </c>
      <c r="L91">
        <v>1</v>
      </c>
      <c r="M91">
        <v>206</v>
      </c>
      <c r="N91">
        <v>370000</v>
      </c>
      <c r="O91">
        <v>0</v>
      </c>
      <c r="P91">
        <v>0</v>
      </c>
      <c r="Q91">
        <v>0.93</v>
      </c>
      <c r="R91">
        <v>20</v>
      </c>
      <c r="S91">
        <v>249865631</v>
      </c>
      <c r="T91">
        <v>272</v>
      </c>
      <c r="U91">
        <v>680000</v>
      </c>
      <c r="V91">
        <v>25</v>
      </c>
      <c r="W91">
        <v>64000</v>
      </c>
      <c r="X91">
        <v>1.6</v>
      </c>
      <c r="Y91">
        <v>3900</v>
      </c>
      <c r="Z91">
        <v>183</v>
      </c>
      <c r="AA91">
        <v>460000</v>
      </c>
      <c r="AB91">
        <v>3.2</v>
      </c>
      <c r="AC91">
        <v>5.8</v>
      </c>
      <c r="AD91">
        <v>15000</v>
      </c>
      <c r="AE91">
        <v>71</v>
      </c>
    </row>
    <row r="92" spans="1:31" x14ac:dyDescent="0.3">
      <c r="A92" t="s">
        <v>379</v>
      </c>
      <c r="B92" t="s">
        <v>381</v>
      </c>
      <c r="C92">
        <v>364</v>
      </c>
      <c r="D92" t="s">
        <v>7</v>
      </c>
      <c r="E92">
        <v>1990</v>
      </c>
      <c r="F92">
        <v>56361868</v>
      </c>
      <c r="G92">
        <v>50</v>
      </c>
      <c r="H92">
        <v>28000</v>
      </c>
      <c r="I92">
        <v>5</v>
      </c>
      <c r="J92">
        <v>2800</v>
      </c>
      <c r="K92">
        <v>0.01</v>
      </c>
      <c r="L92">
        <v>3</v>
      </c>
      <c r="M92">
        <v>32</v>
      </c>
      <c r="N92">
        <v>18000</v>
      </c>
      <c r="O92">
        <v>0.06</v>
      </c>
      <c r="P92">
        <v>0.02</v>
      </c>
      <c r="Q92">
        <v>10</v>
      </c>
      <c r="R92">
        <v>51</v>
      </c>
      <c r="S92">
        <v>77447168</v>
      </c>
      <c r="T92">
        <v>32</v>
      </c>
      <c r="U92">
        <v>24000</v>
      </c>
      <c r="V92">
        <v>3.2</v>
      </c>
      <c r="W92">
        <v>2500</v>
      </c>
      <c r="X92">
        <v>0.1</v>
      </c>
      <c r="Y92">
        <v>78</v>
      </c>
      <c r="Z92">
        <v>21</v>
      </c>
      <c r="AA92">
        <v>16000</v>
      </c>
      <c r="AB92">
        <v>1.6</v>
      </c>
      <c r="AC92">
        <v>0.34</v>
      </c>
      <c r="AD92">
        <v>260</v>
      </c>
      <c r="AE92">
        <v>68</v>
      </c>
    </row>
    <row r="93" spans="1:31" x14ac:dyDescent="0.3">
      <c r="A93" t="s">
        <v>376</v>
      </c>
      <c r="B93" t="s">
        <v>378</v>
      </c>
      <c r="C93">
        <v>368</v>
      </c>
      <c r="D93" t="s">
        <v>7</v>
      </c>
      <c r="E93">
        <v>1990</v>
      </c>
      <c r="F93">
        <v>17517521</v>
      </c>
      <c r="G93">
        <v>68</v>
      </c>
      <c r="H93">
        <v>12000</v>
      </c>
      <c r="I93">
        <v>5.7</v>
      </c>
      <c r="J93">
        <v>990</v>
      </c>
      <c r="K93">
        <v>0</v>
      </c>
      <c r="L93">
        <v>0</v>
      </c>
      <c r="M93">
        <v>54</v>
      </c>
      <c r="N93">
        <v>9500</v>
      </c>
      <c r="R93">
        <v>160</v>
      </c>
      <c r="S93">
        <v>33765232</v>
      </c>
      <c r="T93">
        <v>75</v>
      </c>
      <c r="U93">
        <v>25000</v>
      </c>
      <c r="V93">
        <v>2.2999999999999998</v>
      </c>
      <c r="W93">
        <v>780</v>
      </c>
      <c r="X93">
        <v>0</v>
      </c>
      <c r="Y93">
        <v>0</v>
      </c>
      <c r="Z93">
        <v>45</v>
      </c>
      <c r="AA93">
        <v>15000</v>
      </c>
      <c r="AB93">
        <v>0</v>
      </c>
      <c r="AC93">
        <v>0</v>
      </c>
      <c r="AD93">
        <v>0</v>
      </c>
      <c r="AE93">
        <v>57</v>
      </c>
    </row>
    <row r="94" spans="1:31" x14ac:dyDescent="0.3">
      <c r="A94" t="s">
        <v>373</v>
      </c>
      <c r="B94" t="s">
        <v>375</v>
      </c>
      <c r="C94">
        <v>372</v>
      </c>
      <c r="D94" t="s">
        <v>28</v>
      </c>
      <c r="E94">
        <v>1990</v>
      </c>
      <c r="F94">
        <v>3531185</v>
      </c>
      <c r="G94">
        <v>26</v>
      </c>
      <c r="H94">
        <v>910</v>
      </c>
      <c r="I94">
        <v>1.5</v>
      </c>
      <c r="J94">
        <v>51</v>
      </c>
      <c r="K94">
        <v>0</v>
      </c>
      <c r="L94">
        <v>0</v>
      </c>
      <c r="M94">
        <v>21</v>
      </c>
      <c r="N94">
        <v>740</v>
      </c>
      <c r="O94">
        <v>0.1</v>
      </c>
      <c r="P94">
        <v>0.02</v>
      </c>
      <c r="Q94">
        <v>0.7</v>
      </c>
      <c r="R94">
        <v>84</v>
      </c>
      <c r="S94">
        <v>4627173</v>
      </c>
      <c r="T94">
        <v>11</v>
      </c>
      <c r="U94">
        <v>490</v>
      </c>
      <c r="V94">
        <v>0.4</v>
      </c>
      <c r="W94">
        <v>18</v>
      </c>
      <c r="X94">
        <v>0</v>
      </c>
      <c r="Y94">
        <v>0</v>
      </c>
      <c r="Z94">
        <v>8.5</v>
      </c>
      <c r="AA94">
        <v>390</v>
      </c>
      <c r="AB94">
        <v>1.5</v>
      </c>
      <c r="AC94">
        <v>0.13</v>
      </c>
      <c r="AD94">
        <v>5.9</v>
      </c>
      <c r="AE94">
        <v>91</v>
      </c>
    </row>
    <row r="95" spans="1:31" x14ac:dyDescent="0.3">
      <c r="A95" t="s">
        <v>370</v>
      </c>
      <c r="B95" t="s">
        <v>372</v>
      </c>
      <c r="C95">
        <v>376</v>
      </c>
      <c r="D95" t="s">
        <v>28</v>
      </c>
      <c r="E95">
        <v>1990</v>
      </c>
      <c r="F95">
        <v>4499161</v>
      </c>
      <c r="G95">
        <v>12</v>
      </c>
      <c r="H95">
        <v>550</v>
      </c>
      <c r="I95">
        <v>0.47</v>
      </c>
      <c r="J95">
        <v>21</v>
      </c>
      <c r="K95">
        <v>0</v>
      </c>
      <c r="L95">
        <v>0</v>
      </c>
      <c r="M95">
        <v>9</v>
      </c>
      <c r="N95">
        <v>400</v>
      </c>
      <c r="O95">
        <v>0.39</v>
      </c>
      <c r="P95">
        <v>0.04</v>
      </c>
      <c r="Q95">
        <v>1.6</v>
      </c>
      <c r="R95">
        <v>58</v>
      </c>
      <c r="S95">
        <v>7733144</v>
      </c>
      <c r="T95">
        <v>7.1</v>
      </c>
      <c r="U95">
        <v>550</v>
      </c>
      <c r="V95">
        <v>0.21</v>
      </c>
      <c r="W95">
        <v>16</v>
      </c>
      <c r="X95">
        <v>0.01</v>
      </c>
      <c r="Y95">
        <v>1</v>
      </c>
      <c r="Z95">
        <v>5.8</v>
      </c>
      <c r="AA95">
        <v>450</v>
      </c>
      <c r="AB95">
        <v>2.9</v>
      </c>
      <c r="AC95">
        <v>0.17</v>
      </c>
      <c r="AD95">
        <v>13</v>
      </c>
      <c r="AE95">
        <v>68</v>
      </c>
    </row>
    <row r="96" spans="1:31" x14ac:dyDescent="0.3">
      <c r="A96" t="s">
        <v>367</v>
      </c>
      <c r="B96" t="s">
        <v>369</v>
      </c>
      <c r="C96">
        <v>380</v>
      </c>
      <c r="D96" t="s">
        <v>28</v>
      </c>
      <c r="E96">
        <v>1990</v>
      </c>
      <c r="F96">
        <v>56831853</v>
      </c>
      <c r="G96">
        <v>10</v>
      </c>
      <c r="H96">
        <v>5700</v>
      </c>
      <c r="I96">
        <v>1.1000000000000001</v>
      </c>
      <c r="J96">
        <v>610</v>
      </c>
      <c r="K96">
        <v>0.03</v>
      </c>
      <c r="L96">
        <v>16</v>
      </c>
      <c r="M96">
        <v>8.1</v>
      </c>
      <c r="N96">
        <v>4600</v>
      </c>
      <c r="O96">
        <v>2.1</v>
      </c>
      <c r="P96">
        <v>0.17</v>
      </c>
      <c r="Q96">
        <v>97</v>
      </c>
      <c r="R96">
        <v>92</v>
      </c>
      <c r="S96">
        <v>60990277</v>
      </c>
      <c r="T96">
        <v>6.7</v>
      </c>
      <c r="U96">
        <v>4100</v>
      </c>
      <c r="V96">
        <v>0.51</v>
      </c>
      <c r="W96">
        <v>310</v>
      </c>
      <c r="X96">
        <v>0.01</v>
      </c>
      <c r="Y96">
        <v>8</v>
      </c>
      <c r="Z96">
        <v>5.7</v>
      </c>
      <c r="AA96">
        <v>3500</v>
      </c>
      <c r="AB96">
        <v>2.6</v>
      </c>
      <c r="AC96">
        <v>0.15</v>
      </c>
      <c r="AD96">
        <v>89</v>
      </c>
      <c r="AE96">
        <v>87</v>
      </c>
    </row>
    <row r="97" spans="1:31" x14ac:dyDescent="0.3">
      <c r="A97" t="s">
        <v>364</v>
      </c>
      <c r="B97" t="s">
        <v>366</v>
      </c>
      <c r="C97">
        <v>388</v>
      </c>
      <c r="D97" t="s">
        <v>21</v>
      </c>
      <c r="E97">
        <v>1990</v>
      </c>
      <c r="F97">
        <v>2365211</v>
      </c>
      <c r="G97">
        <v>8.9</v>
      </c>
      <c r="H97">
        <v>210</v>
      </c>
      <c r="I97">
        <v>0.87</v>
      </c>
      <c r="J97">
        <v>21</v>
      </c>
      <c r="K97">
        <v>0.08</v>
      </c>
      <c r="L97">
        <v>2</v>
      </c>
      <c r="M97">
        <v>6.6</v>
      </c>
      <c r="N97">
        <v>160</v>
      </c>
      <c r="O97">
        <v>6.2</v>
      </c>
      <c r="P97">
        <v>0.4</v>
      </c>
      <c r="Q97">
        <v>9.5</v>
      </c>
      <c r="R97">
        <v>79</v>
      </c>
      <c r="S97">
        <v>2783888</v>
      </c>
      <c r="T97">
        <v>9</v>
      </c>
      <c r="U97">
        <v>250</v>
      </c>
      <c r="V97">
        <v>0.62</v>
      </c>
      <c r="W97">
        <v>17</v>
      </c>
      <c r="X97">
        <v>0.5</v>
      </c>
      <c r="Y97">
        <v>14</v>
      </c>
      <c r="Z97">
        <v>6.5</v>
      </c>
      <c r="AA97">
        <v>180</v>
      </c>
      <c r="AB97">
        <v>25</v>
      </c>
      <c r="AC97">
        <v>1.6</v>
      </c>
      <c r="AD97">
        <v>46</v>
      </c>
      <c r="AE97">
        <v>53</v>
      </c>
    </row>
    <row r="98" spans="1:31" x14ac:dyDescent="0.3">
      <c r="A98" t="s">
        <v>361</v>
      </c>
      <c r="B98" t="s">
        <v>363</v>
      </c>
      <c r="C98">
        <v>392</v>
      </c>
      <c r="D98" t="s">
        <v>14</v>
      </c>
      <c r="E98">
        <v>1990</v>
      </c>
      <c r="F98">
        <v>122249285</v>
      </c>
      <c r="G98">
        <v>63</v>
      </c>
      <c r="H98">
        <v>77000</v>
      </c>
      <c r="I98">
        <v>3.1</v>
      </c>
      <c r="J98">
        <v>3800</v>
      </c>
      <c r="K98">
        <v>0</v>
      </c>
      <c r="L98">
        <v>1</v>
      </c>
      <c r="M98">
        <v>49</v>
      </c>
      <c r="N98">
        <v>60000</v>
      </c>
      <c r="O98">
        <v>0.01</v>
      </c>
      <c r="P98">
        <v>0</v>
      </c>
      <c r="Q98">
        <v>4.9000000000000004</v>
      </c>
      <c r="R98">
        <v>87</v>
      </c>
      <c r="S98">
        <v>127143577</v>
      </c>
      <c r="T98">
        <v>23</v>
      </c>
      <c r="U98">
        <v>29000</v>
      </c>
      <c r="V98">
        <v>1.7</v>
      </c>
      <c r="W98">
        <v>2100</v>
      </c>
      <c r="X98">
        <v>0.01</v>
      </c>
      <c r="Y98">
        <v>10</v>
      </c>
      <c r="Z98">
        <v>18</v>
      </c>
      <c r="AA98">
        <v>23000</v>
      </c>
      <c r="AB98">
        <v>0.36</v>
      </c>
      <c r="AC98">
        <v>7.0000000000000007E-2</v>
      </c>
      <c r="AD98">
        <v>83</v>
      </c>
      <c r="AE98">
        <v>88</v>
      </c>
    </row>
    <row r="99" spans="1:31" x14ac:dyDescent="0.3">
      <c r="A99" t="s">
        <v>358</v>
      </c>
      <c r="B99" t="s">
        <v>360</v>
      </c>
      <c r="C99">
        <v>400</v>
      </c>
      <c r="D99" t="s">
        <v>7</v>
      </c>
      <c r="E99">
        <v>1990</v>
      </c>
      <c r="F99">
        <v>3358453</v>
      </c>
      <c r="G99">
        <v>18</v>
      </c>
      <c r="H99">
        <v>600</v>
      </c>
      <c r="I99">
        <v>1.2</v>
      </c>
      <c r="J99">
        <v>39</v>
      </c>
      <c r="K99">
        <v>0</v>
      </c>
      <c r="L99">
        <v>0</v>
      </c>
      <c r="M99">
        <v>14</v>
      </c>
      <c r="N99">
        <v>480</v>
      </c>
      <c r="R99">
        <v>91</v>
      </c>
      <c r="S99">
        <v>7273799</v>
      </c>
      <c r="T99">
        <v>8.1</v>
      </c>
      <c r="U99">
        <v>590</v>
      </c>
      <c r="V99">
        <v>0.49</v>
      </c>
      <c r="W99">
        <v>35</v>
      </c>
      <c r="X99">
        <v>0</v>
      </c>
      <c r="Y99">
        <v>0</v>
      </c>
      <c r="Z99">
        <v>5.8</v>
      </c>
      <c r="AA99">
        <v>420</v>
      </c>
      <c r="AB99">
        <v>0</v>
      </c>
      <c r="AC99">
        <v>0</v>
      </c>
      <c r="AD99">
        <v>0</v>
      </c>
      <c r="AE99">
        <v>83</v>
      </c>
    </row>
    <row r="100" spans="1:31" x14ac:dyDescent="0.3">
      <c r="A100" t="s">
        <v>355</v>
      </c>
      <c r="B100" t="s">
        <v>357</v>
      </c>
      <c r="C100">
        <v>398</v>
      </c>
      <c r="D100" t="s">
        <v>28</v>
      </c>
      <c r="E100">
        <v>1990</v>
      </c>
      <c r="F100">
        <v>16171900</v>
      </c>
      <c r="G100">
        <v>175</v>
      </c>
      <c r="H100">
        <v>28000</v>
      </c>
      <c r="I100">
        <v>13</v>
      </c>
      <c r="J100">
        <v>2100</v>
      </c>
      <c r="K100">
        <v>0.01</v>
      </c>
      <c r="L100">
        <v>1</v>
      </c>
      <c r="M100">
        <v>104</v>
      </c>
      <c r="N100">
        <v>17000</v>
      </c>
      <c r="O100">
        <v>0.02</v>
      </c>
      <c r="P100">
        <v>0.02</v>
      </c>
      <c r="Q100">
        <v>3.6</v>
      </c>
      <c r="R100">
        <v>65</v>
      </c>
      <c r="S100">
        <v>16440586</v>
      </c>
      <c r="T100">
        <v>190</v>
      </c>
      <c r="U100">
        <v>31000</v>
      </c>
      <c r="V100">
        <v>9.5</v>
      </c>
      <c r="W100">
        <v>1600</v>
      </c>
      <c r="X100">
        <v>0.68</v>
      </c>
      <c r="Y100">
        <v>110</v>
      </c>
      <c r="Z100">
        <v>139</v>
      </c>
      <c r="AA100">
        <v>23000</v>
      </c>
      <c r="AB100">
        <v>2.6</v>
      </c>
      <c r="AC100">
        <v>3.6</v>
      </c>
      <c r="AD100">
        <v>590</v>
      </c>
      <c r="AE100">
        <v>83</v>
      </c>
    </row>
    <row r="101" spans="1:31" x14ac:dyDescent="0.3">
      <c r="A101" t="s">
        <v>352</v>
      </c>
      <c r="B101" t="s">
        <v>354</v>
      </c>
      <c r="C101">
        <v>404</v>
      </c>
      <c r="D101" t="s">
        <v>0</v>
      </c>
      <c r="E101">
        <v>1990</v>
      </c>
      <c r="F101">
        <v>23446439</v>
      </c>
      <c r="G101">
        <v>259</v>
      </c>
      <c r="H101">
        <v>61000</v>
      </c>
      <c r="I101">
        <v>37</v>
      </c>
      <c r="J101">
        <v>8600</v>
      </c>
      <c r="K101">
        <v>9.4</v>
      </c>
      <c r="L101">
        <v>2200</v>
      </c>
      <c r="M101">
        <v>140</v>
      </c>
      <c r="N101">
        <v>33000</v>
      </c>
      <c r="O101">
        <v>12</v>
      </c>
      <c r="P101">
        <v>17</v>
      </c>
      <c r="Q101">
        <v>4000</v>
      </c>
      <c r="R101">
        <v>36</v>
      </c>
      <c r="S101">
        <v>44353691</v>
      </c>
      <c r="T101">
        <v>283</v>
      </c>
      <c r="U101">
        <v>130000</v>
      </c>
      <c r="V101">
        <v>20</v>
      </c>
      <c r="W101">
        <v>9100</v>
      </c>
      <c r="X101">
        <v>21</v>
      </c>
      <c r="Y101">
        <v>9500</v>
      </c>
      <c r="Z101">
        <v>268</v>
      </c>
      <c r="AA101">
        <v>120000</v>
      </c>
      <c r="AB101">
        <v>41</v>
      </c>
      <c r="AC101">
        <v>109</v>
      </c>
      <c r="AD101">
        <v>48000</v>
      </c>
      <c r="AE101">
        <v>75</v>
      </c>
    </row>
    <row r="102" spans="1:31" x14ac:dyDescent="0.3">
      <c r="A102" t="s">
        <v>349</v>
      </c>
      <c r="B102" t="s">
        <v>351</v>
      </c>
      <c r="C102">
        <v>296</v>
      </c>
      <c r="D102" t="s">
        <v>14</v>
      </c>
      <c r="E102">
        <v>1990</v>
      </c>
      <c r="F102">
        <v>71040</v>
      </c>
      <c r="G102">
        <v>236</v>
      </c>
      <c r="H102">
        <v>170</v>
      </c>
      <c r="I102">
        <v>29</v>
      </c>
      <c r="J102">
        <v>21</v>
      </c>
      <c r="K102">
        <v>0</v>
      </c>
      <c r="L102">
        <v>0</v>
      </c>
      <c r="M102">
        <v>116</v>
      </c>
      <c r="N102">
        <v>83</v>
      </c>
      <c r="R102">
        <v>82</v>
      </c>
      <c r="S102">
        <v>102351</v>
      </c>
      <c r="T102">
        <v>748</v>
      </c>
      <c r="U102">
        <v>770</v>
      </c>
      <c r="V102">
        <v>29</v>
      </c>
      <c r="W102">
        <v>30</v>
      </c>
      <c r="X102">
        <v>0</v>
      </c>
      <c r="Y102">
        <v>0</v>
      </c>
      <c r="Z102">
        <v>497</v>
      </c>
      <c r="AA102">
        <v>510</v>
      </c>
      <c r="AB102">
        <v>0</v>
      </c>
      <c r="AC102">
        <v>0</v>
      </c>
      <c r="AD102">
        <v>0</v>
      </c>
      <c r="AE102">
        <v>80</v>
      </c>
    </row>
    <row r="103" spans="1:31" x14ac:dyDescent="0.3">
      <c r="A103" t="s">
        <v>346</v>
      </c>
      <c r="B103" t="s">
        <v>348</v>
      </c>
      <c r="C103">
        <v>414</v>
      </c>
      <c r="D103" t="s">
        <v>7</v>
      </c>
      <c r="E103">
        <v>1990</v>
      </c>
      <c r="F103">
        <v>2059774</v>
      </c>
      <c r="G103">
        <v>24</v>
      </c>
      <c r="H103">
        <v>490</v>
      </c>
      <c r="I103">
        <v>0.97</v>
      </c>
      <c r="J103">
        <v>20</v>
      </c>
      <c r="K103">
        <v>0</v>
      </c>
      <c r="L103">
        <v>0</v>
      </c>
      <c r="M103">
        <v>15</v>
      </c>
      <c r="N103">
        <v>320</v>
      </c>
      <c r="R103">
        <v>87</v>
      </c>
      <c r="S103">
        <v>3368572</v>
      </c>
      <c r="T103">
        <v>29</v>
      </c>
      <c r="U103">
        <v>970</v>
      </c>
      <c r="V103">
        <v>0.97</v>
      </c>
      <c r="W103">
        <v>33</v>
      </c>
      <c r="X103">
        <v>0</v>
      </c>
      <c r="Y103">
        <v>0</v>
      </c>
      <c r="Z103">
        <v>24</v>
      </c>
      <c r="AA103">
        <v>810</v>
      </c>
      <c r="AB103">
        <v>0</v>
      </c>
      <c r="AC103">
        <v>0</v>
      </c>
      <c r="AD103">
        <v>0</v>
      </c>
      <c r="AE103">
        <v>87</v>
      </c>
    </row>
    <row r="104" spans="1:31" x14ac:dyDescent="0.3">
      <c r="A104" t="s">
        <v>343</v>
      </c>
      <c r="B104" t="s">
        <v>345</v>
      </c>
      <c r="C104">
        <v>417</v>
      </c>
      <c r="D104" t="s">
        <v>28</v>
      </c>
      <c r="E104">
        <v>1990</v>
      </c>
      <c r="F104">
        <v>4394502</v>
      </c>
      <c r="G104">
        <v>171</v>
      </c>
      <c r="H104">
        <v>7500</v>
      </c>
      <c r="I104">
        <v>9.1</v>
      </c>
      <c r="J104">
        <v>400</v>
      </c>
      <c r="K104">
        <v>0.02</v>
      </c>
      <c r="L104">
        <v>1</v>
      </c>
      <c r="M104">
        <v>95</v>
      </c>
      <c r="N104">
        <v>4200</v>
      </c>
      <c r="O104">
        <v>0.03</v>
      </c>
      <c r="P104">
        <v>0.03</v>
      </c>
      <c r="Q104">
        <v>1.4</v>
      </c>
      <c r="R104">
        <v>55</v>
      </c>
      <c r="S104">
        <v>5547548</v>
      </c>
      <c r="T104">
        <v>190</v>
      </c>
      <c r="U104">
        <v>11000</v>
      </c>
      <c r="V104">
        <v>11</v>
      </c>
      <c r="W104">
        <v>620</v>
      </c>
      <c r="X104">
        <v>0.81</v>
      </c>
      <c r="Y104">
        <v>45</v>
      </c>
      <c r="Z104">
        <v>141</v>
      </c>
      <c r="AA104">
        <v>7800</v>
      </c>
      <c r="AB104">
        <v>3</v>
      </c>
      <c r="AC104">
        <v>4.3</v>
      </c>
      <c r="AD104">
        <v>240</v>
      </c>
      <c r="AE104">
        <v>91</v>
      </c>
    </row>
    <row r="105" spans="1:31" x14ac:dyDescent="0.3">
      <c r="A105" t="s">
        <v>340</v>
      </c>
      <c r="B105" t="s">
        <v>342</v>
      </c>
      <c r="C105">
        <v>418</v>
      </c>
      <c r="D105" t="s">
        <v>14</v>
      </c>
      <c r="E105">
        <v>1990</v>
      </c>
      <c r="F105">
        <v>4244520</v>
      </c>
      <c r="G105">
        <v>1491</v>
      </c>
      <c r="H105">
        <v>63000</v>
      </c>
      <c r="I105">
        <v>194</v>
      </c>
      <c r="J105">
        <v>8200</v>
      </c>
      <c r="K105">
        <v>1.2</v>
      </c>
      <c r="L105">
        <v>49</v>
      </c>
      <c r="M105">
        <v>492</v>
      </c>
      <c r="N105">
        <v>21000</v>
      </c>
      <c r="O105">
        <v>0.33</v>
      </c>
      <c r="P105">
        <v>1.6</v>
      </c>
      <c r="Q105">
        <v>68</v>
      </c>
      <c r="R105">
        <v>8.6999999999999993</v>
      </c>
      <c r="S105">
        <v>6769727</v>
      </c>
      <c r="T105">
        <v>488</v>
      </c>
      <c r="U105">
        <v>33000</v>
      </c>
      <c r="V105">
        <v>53</v>
      </c>
      <c r="W105">
        <v>3600</v>
      </c>
      <c r="X105">
        <v>8.9</v>
      </c>
      <c r="Y105">
        <v>600</v>
      </c>
      <c r="Z105">
        <v>197</v>
      </c>
      <c r="AA105">
        <v>13000</v>
      </c>
      <c r="AB105">
        <v>11</v>
      </c>
      <c r="AC105">
        <v>21</v>
      </c>
      <c r="AD105">
        <v>1400</v>
      </c>
      <c r="AE105">
        <v>31</v>
      </c>
    </row>
    <row r="106" spans="1:31" x14ac:dyDescent="0.3">
      <c r="A106" t="s">
        <v>337</v>
      </c>
      <c r="B106" t="s">
        <v>339</v>
      </c>
      <c r="C106">
        <v>428</v>
      </c>
      <c r="D106" t="s">
        <v>28</v>
      </c>
      <c r="E106">
        <v>1990</v>
      </c>
      <c r="F106">
        <v>2663985</v>
      </c>
      <c r="G106">
        <v>114</v>
      </c>
      <c r="H106">
        <v>3000</v>
      </c>
      <c r="I106">
        <v>7.2</v>
      </c>
      <c r="J106">
        <v>190</v>
      </c>
      <c r="K106">
        <v>0.11</v>
      </c>
      <c r="L106">
        <v>3</v>
      </c>
      <c r="M106">
        <v>59</v>
      </c>
      <c r="N106">
        <v>1600</v>
      </c>
      <c r="O106">
        <v>0.45</v>
      </c>
      <c r="P106">
        <v>0.27</v>
      </c>
      <c r="Q106">
        <v>7.1</v>
      </c>
      <c r="R106">
        <v>57</v>
      </c>
      <c r="S106">
        <v>2050317</v>
      </c>
      <c r="T106">
        <v>58</v>
      </c>
      <c r="U106">
        <v>1200</v>
      </c>
      <c r="V106">
        <v>2.1</v>
      </c>
      <c r="W106">
        <v>43</v>
      </c>
      <c r="X106">
        <v>1.8</v>
      </c>
      <c r="Y106">
        <v>36</v>
      </c>
      <c r="Z106">
        <v>50</v>
      </c>
      <c r="AA106">
        <v>1000</v>
      </c>
      <c r="AB106">
        <v>20</v>
      </c>
      <c r="AC106">
        <v>10</v>
      </c>
      <c r="AD106">
        <v>200</v>
      </c>
      <c r="AE106">
        <v>85</v>
      </c>
    </row>
    <row r="107" spans="1:31" x14ac:dyDescent="0.3">
      <c r="A107" t="s">
        <v>334</v>
      </c>
      <c r="B107" t="s">
        <v>336</v>
      </c>
      <c r="C107">
        <v>422</v>
      </c>
      <c r="D107" t="s">
        <v>7</v>
      </c>
      <c r="E107">
        <v>1990</v>
      </c>
      <c r="F107">
        <v>2703019</v>
      </c>
      <c r="G107">
        <v>41</v>
      </c>
      <c r="H107">
        <v>1100</v>
      </c>
      <c r="I107">
        <v>1.9</v>
      </c>
      <c r="J107">
        <v>51</v>
      </c>
      <c r="K107">
        <v>0</v>
      </c>
      <c r="L107">
        <v>0</v>
      </c>
      <c r="M107">
        <v>35</v>
      </c>
      <c r="N107">
        <v>940</v>
      </c>
      <c r="S107">
        <v>4821971</v>
      </c>
      <c r="T107">
        <v>19</v>
      </c>
      <c r="U107">
        <v>900</v>
      </c>
      <c r="V107">
        <v>0.86</v>
      </c>
      <c r="W107">
        <v>42</v>
      </c>
      <c r="X107">
        <v>0</v>
      </c>
      <c r="Y107">
        <v>0</v>
      </c>
      <c r="Z107">
        <v>16</v>
      </c>
      <c r="AA107">
        <v>760</v>
      </c>
      <c r="AB107">
        <v>0</v>
      </c>
      <c r="AC107">
        <v>0</v>
      </c>
      <c r="AD107">
        <v>0</v>
      </c>
      <c r="AE107">
        <v>91</v>
      </c>
    </row>
    <row r="108" spans="1:31" x14ac:dyDescent="0.3">
      <c r="A108" t="s">
        <v>331</v>
      </c>
      <c r="B108" t="s">
        <v>333</v>
      </c>
      <c r="C108">
        <v>426</v>
      </c>
      <c r="D108" t="s">
        <v>0</v>
      </c>
      <c r="E108">
        <v>1990</v>
      </c>
      <c r="F108">
        <v>1597534</v>
      </c>
      <c r="G108">
        <v>548</v>
      </c>
      <c r="H108">
        <v>8800</v>
      </c>
      <c r="I108">
        <v>68</v>
      </c>
      <c r="J108">
        <v>1100</v>
      </c>
      <c r="K108">
        <v>3.6</v>
      </c>
      <c r="L108">
        <v>57</v>
      </c>
      <c r="M108">
        <v>306</v>
      </c>
      <c r="N108">
        <v>4900</v>
      </c>
      <c r="O108">
        <v>2.7</v>
      </c>
      <c r="P108">
        <v>8.1999999999999993</v>
      </c>
      <c r="Q108">
        <v>130</v>
      </c>
      <c r="R108">
        <v>52</v>
      </c>
      <c r="S108">
        <v>2074465</v>
      </c>
      <c r="T108">
        <v>613</v>
      </c>
      <c r="U108">
        <v>13000</v>
      </c>
      <c r="V108">
        <v>46</v>
      </c>
      <c r="W108">
        <v>960</v>
      </c>
      <c r="X108">
        <v>250</v>
      </c>
      <c r="Y108">
        <v>5200</v>
      </c>
      <c r="Z108">
        <v>916</v>
      </c>
      <c r="AA108">
        <v>19000</v>
      </c>
      <c r="AB108">
        <v>79</v>
      </c>
      <c r="AC108">
        <v>703</v>
      </c>
      <c r="AD108">
        <v>15000</v>
      </c>
      <c r="AE108">
        <v>50</v>
      </c>
    </row>
    <row r="109" spans="1:31" x14ac:dyDescent="0.3">
      <c r="A109" t="s">
        <v>328</v>
      </c>
      <c r="B109" t="s">
        <v>330</v>
      </c>
      <c r="C109">
        <v>430</v>
      </c>
      <c r="D109" t="s">
        <v>0</v>
      </c>
      <c r="E109">
        <v>1990</v>
      </c>
      <c r="F109">
        <v>2102877</v>
      </c>
      <c r="G109">
        <v>332</v>
      </c>
      <c r="H109">
        <v>7000</v>
      </c>
      <c r="I109">
        <v>38</v>
      </c>
      <c r="J109">
        <v>790</v>
      </c>
      <c r="K109">
        <v>4.5</v>
      </c>
      <c r="L109">
        <v>95</v>
      </c>
      <c r="M109">
        <v>199</v>
      </c>
      <c r="N109">
        <v>4200</v>
      </c>
      <c r="O109">
        <v>6</v>
      </c>
      <c r="P109">
        <v>12</v>
      </c>
      <c r="Q109">
        <v>250</v>
      </c>
      <c r="S109">
        <v>4294077</v>
      </c>
      <c r="T109">
        <v>446</v>
      </c>
      <c r="U109">
        <v>19000</v>
      </c>
      <c r="V109">
        <v>49</v>
      </c>
      <c r="W109">
        <v>2100</v>
      </c>
      <c r="X109">
        <v>15</v>
      </c>
      <c r="Y109">
        <v>650</v>
      </c>
      <c r="Z109">
        <v>308</v>
      </c>
      <c r="AA109">
        <v>13000</v>
      </c>
      <c r="AB109">
        <v>15</v>
      </c>
      <c r="AC109">
        <v>46</v>
      </c>
      <c r="AD109">
        <v>2000</v>
      </c>
      <c r="AE109">
        <v>57</v>
      </c>
    </row>
    <row r="110" spans="1:31" x14ac:dyDescent="0.3">
      <c r="A110" t="s">
        <v>325</v>
      </c>
      <c r="B110" t="s">
        <v>327</v>
      </c>
      <c r="C110">
        <v>434</v>
      </c>
      <c r="D110" t="s">
        <v>7</v>
      </c>
      <c r="E110">
        <v>1990</v>
      </c>
      <c r="F110">
        <v>4259811</v>
      </c>
      <c r="G110">
        <v>85</v>
      </c>
      <c r="H110">
        <v>3600</v>
      </c>
      <c r="I110">
        <v>13</v>
      </c>
      <c r="J110">
        <v>550</v>
      </c>
      <c r="K110">
        <v>0</v>
      </c>
      <c r="L110">
        <v>0</v>
      </c>
      <c r="M110">
        <v>40</v>
      </c>
      <c r="N110">
        <v>1700</v>
      </c>
      <c r="R110">
        <v>26</v>
      </c>
      <c r="S110">
        <v>6201521</v>
      </c>
      <c r="T110">
        <v>70</v>
      </c>
      <c r="U110">
        <v>4400</v>
      </c>
      <c r="V110">
        <v>8.6999999999999993</v>
      </c>
      <c r="W110">
        <v>540</v>
      </c>
      <c r="X110">
        <v>0</v>
      </c>
      <c r="Y110">
        <v>0</v>
      </c>
      <c r="Z110">
        <v>40</v>
      </c>
      <c r="AA110">
        <v>2500</v>
      </c>
      <c r="AB110">
        <v>0</v>
      </c>
      <c r="AC110">
        <v>0</v>
      </c>
      <c r="AD110">
        <v>0</v>
      </c>
      <c r="AE110">
        <v>54</v>
      </c>
    </row>
    <row r="111" spans="1:31" x14ac:dyDescent="0.3">
      <c r="A111" t="s">
        <v>322</v>
      </c>
      <c r="B111" t="s">
        <v>324</v>
      </c>
      <c r="C111">
        <v>440</v>
      </c>
      <c r="D111" t="s">
        <v>28</v>
      </c>
      <c r="E111">
        <v>1990</v>
      </c>
      <c r="F111">
        <v>3697393</v>
      </c>
      <c r="G111">
        <v>70</v>
      </c>
      <c r="H111">
        <v>2600</v>
      </c>
      <c r="I111">
        <v>7</v>
      </c>
      <c r="J111">
        <v>260</v>
      </c>
      <c r="K111">
        <v>0.03</v>
      </c>
      <c r="L111">
        <v>1</v>
      </c>
      <c r="M111">
        <v>47</v>
      </c>
      <c r="N111">
        <v>1700</v>
      </c>
      <c r="O111">
        <v>0.17</v>
      </c>
      <c r="P111">
        <v>0.08</v>
      </c>
      <c r="Q111">
        <v>2.9</v>
      </c>
      <c r="R111">
        <v>85</v>
      </c>
      <c r="S111">
        <v>3016933</v>
      </c>
      <c r="T111">
        <v>85</v>
      </c>
      <c r="U111">
        <v>2600</v>
      </c>
      <c r="V111">
        <v>8.4</v>
      </c>
      <c r="W111">
        <v>250</v>
      </c>
      <c r="X111">
        <v>0.73</v>
      </c>
      <c r="Y111">
        <v>22</v>
      </c>
      <c r="Z111">
        <v>65</v>
      </c>
      <c r="AA111">
        <v>2000</v>
      </c>
      <c r="AB111">
        <v>5</v>
      </c>
      <c r="AC111">
        <v>3.2</v>
      </c>
      <c r="AD111">
        <v>97</v>
      </c>
      <c r="AE111">
        <v>80</v>
      </c>
    </row>
    <row r="112" spans="1:31" x14ac:dyDescent="0.3">
      <c r="A112" t="s">
        <v>319</v>
      </c>
      <c r="B112" t="s">
        <v>321</v>
      </c>
      <c r="C112">
        <v>442</v>
      </c>
      <c r="D112" t="s">
        <v>28</v>
      </c>
      <c r="E112">
        <v>1990</v>
      </c>
      <c r="F112">
        <v>381790</v>
      </c>
      <c r="G112">
        <v>17</v>
      </c>
      <c r="H112">
        <v>66</v>
      </c>
      <c r="I112">
        <v>0.55000000000000004</v>
      </c>
      <c r="J112">
        <v>2.1</v>
      </c>
      <c r="K112">
        <v>0</v>
      </c>
      <c r="L112">
        <v>0</v>
      </c>
      <c r="M112">
        <v>13</v>
      </c>
      <c r="N112">
        <v>51</v>
      </c>
      <c r="O112">
        <v>0.37</v>
      </c>
      <c r="P112">
        <v>0.05</v>
      </c>
      <c r="Q112">
        <v>0.19</v>
      </c>
      <c r="R112">
        <v>94</v>
      </c>
      <c r="S112">
        <v>530380</v>
      </c>
      <c r="T112">
        <v>12</v>
      </c>
      <c r="U112">
        <v>62</v>
      </c>
      <c r="V112">
        <v>0.41</v>
      </c>
      <c r="W112">
        <v>2.2000000000000002</v>
      </c>
      <c r="X112">
        <v>0</v>
      </c>
      <c r="Y112">
        <v>0</v>
      </c>
      <c r="Z112">
        <v>8.6999999999999993</v>
      </c>
      <c r="AA112">
        <v>46</v>
      </c>
      <c r="AB112">
        <v>4.5</v>
      </c>
      <c r="AC112">
        <v>0.39</v>
      </c>
      <c r="AD112">
        <v>2</v>
      </c>
      <c r="AE112">
        <v>83</v>
      </c>
    </row>
    <row r="113" spans="1:31" x14ac:dyDescent="0.3">
      <c r="A113" t="s">
        <v>316</v>
      </c>
      <c r="B113" t="s">
        <v>318</v>
      </c>
      <c r="C113">
        <v>450</v>
      </c>
      <c r="D113" t="s">
        <v>0</v>
      </c>
      <c r="E113">
        <v>1990</v>
      </c>
      <c r="F113">
        <v>11545782</v>
      </c>
      <c r="G113">
        <v>909</v>
      </c>
      <c r="H113">
        <v>100000</v>
      </c>
      <c r="I113">
        <v>148</v>
      </c>
      <c r="J113">
        <v>17000</v>
      </c>
      <c r="K113">
        <v>1.4</v>
      </c>
      <c r="L113">
        <v>170</v>
      </c>
      <c r="M113">
        <v>393</v>
      </c>
      <c r="N113">
        <v>45000</v>
      </c>
      <c r="O113">
        <v>0.54</v>
      </c>
      <c r="P113">
        <v>2.1</v>
      </c>
      <c r="Q113">
        <v>240</v>
      </c>
      <c r="R113">
        <v>14</v>
      </c>
      <c r="S113">
        <v>22924851</v>
      </c>
      <c r="T113">
        <v>413</v>
      </c>
      <c r="U113">
        <v>95000</v>
      </c>
      <c r="V113">
        <v>52</v>
      </c>
      <c r="W113">
        <v>12000</v>
      </c>
      <c r="X113">
        <v>1.9</v>
      </c>
      <c r="Y113">
        <v>430</v>
      </c>
      <c r="Z113">
        <v>233</v>
      </c>
      <c r="AA113">
        <v>53000</v>
      </c>
      <c r="AB113">
        <v>1.9</v>
      </c>
      <c r="AC113">
        <v>4.3</v>
      </c>
      <c r="AD113">
        <v>990</v>
      </c>
      <c r="AE113">
        <v>50</v>
      </c>
    </row>
    <row r="114" spans="1:31" x14ac:dyDescent="0.3">
      <c r="A114" t="s">
        <v>313</v>
      </c>
      <c r="B114" t="s">
        <v>315</v>
      </c>
      <c r="C114">
        <v>454</v>
      </c>
      <c r="D114" t="s">
        <v>0</v>
      </c>
      <c r="E114">
        <v>1990</v>
      </c>
      <c r="F114">
        <v>9447123</v>
      </c>
      <c r="G114">
        <v>339</v>
      </c>
      <c r="H114">
        <v>32000</v>
      </c>
      <c r="I114">
        <v>40</v>
      </c>
      <c r="J114">
        <v>3700</v>
      </c>
      <c r="K114">
        <v>93</v>
      </c>
      <c r="L114">
        <v>8800</v>
      </c>
      <c r="M114">
        <v>335</v>
      </c>
      <c r="N114">
        <v>32000</v>
      </c>
      <c r="O114">
        <v>56</v>
      </c>
      <c r="P114">
        <v>187</v>
      </c>
      <c r="Q114">
        <v>18000</v>
      </c>
      <c r="R114">
        <v>39</v>
      </c>
      <c r="S114">
        <v>16362567</v>
      </c>
      <c r="T114">
        <v>135</v>
      </c>
      <c r="U114">
        <v>22000</v>
      </c>
      <c r="V114">
        <v>9.3000000000000007</v>
      </c>
      <c r="W114">
        <v>1500</v>
      </c>
      <c r="X114">
        <v>21</v>
      </c>
      <c r="Y114">
        <v>3400</v>
      </c>
      <c r="Z114">
        <v>156</v>
      </c>
      <c r="AA114">
        <v>26000</v>
      </c>
      <c r="AB114">
        <v>59</v>
      </c>
      <c r="AC114">
        <v>92</v>
      </c>
      <c r="AD114">
        <v>15000</v>
      </c>
      <c r="AE114">
        <v>70</v>
      </c>
    </row>
    <row r="115" spans="1:31" x14ac:dyDescent="0.3">
      <c r="A115" t="s">
        <v>310</v>
      </c>
      <c r="B115" t="s">
        <v>312</v>
      </c>
      <c r="C115">
        <v>458</v>
      </c>
      <c r="D115" t="s">
        <v>14</v>
      </c>
      <c r="E115">
        <v>1990</v>
      </c>
      <c r="F115">
        <v>18211097</v>
      </c>
      <c r="G115">
        <v>110</v>
      </c>
      <c r="H115">
        <v>20000</v>
      </c>
      <c r="I115">
        <v>6.6</v>
      </c>
      <c r="J115">
        <v>1200</v>
      </c>
      <c r="K115">
        <v>0.09</v>
      </c>
      <c r="L115">
        <v>17</v>
      </c>
      <c r="M115">
        <v>79</v>
      </c>
      <c r="N115">
        <v>14000</v>
      </c>
      <c r="O115">
        <v>0.5</v>
      </c>
      <c r="P115">
        <v>0.39</v>
      </c>
      <c r="Q115">
        <v>71</v>
      </c>
      <c r="R115">
        <v>82</v>
      </c>
      <c r="S115">
        <v>29716965</v>
      </c>
      <c r="T115">
        <v>131</v>
      </c>
      <c r="U115">
        <v>39000</v>
      </c>
      <c r="V115">
        <v>5.8</v>
      </c>
      <c r="W115">
        <v>1700</v>
      </c>
      <c r="X115">
        <v>1.5</v>
      </c>
      <c r="Y115">
        <v>440</v>
      </c>
      <c r="Z115">
        <v>99</v>
      </c>
      <c r="AA115">
        <v>29000</v>
      </c>
      <c r="AB115">
        <v>6.7</v>
      </c>
      <c r="AC115">
        <v>6.6</v>
      </c>
      <c r="AD115">
        <v>2000</v>
      </c>
      <c r="AE115">
        <v>79</v>
      </c>
    </row>
    <row r="116" spans="1:31" x14ac:dyDescent="0.3">
      <c r="A116" t="s">
        <v>307</v>
      </c>
      <c r="B116" t="s">
        <v>309</v>
      </c>
      <c r="C116">
        <v>462</v>
      </c>
      <c r="D116" t="s">
        <v>83</v>
      </c>
      <c r="E116">
        <v>1990</v>
      </c>
      <c r="F116">
        <v>215859</v>
      </c>
      <c r="G116">
        <v>285</v>
      </c>
      <c r="H116">
        <v>620</v>
      </c>
      <c r="I116">
        <v>29</v>
      </c>
      <c r="J116">
        <v>62</v>
      </c>
      <c r="K116">
        <v>0</v>
      </c>
      <c r="L116">
        <v>0</v>
      </c>
      <c r="M116">
        <v>146</v>
      </c>
      <c r="N116">
        <v>320</v>
      </c>
      <c r="O116">
        <v>0.22</v>
      </c>
      <c r="P116">
        <v>0.31</v>
      </c>
      <c r="Q116">
        <v>0.67</v>
      </c>
      <c r="R116">
        <v>48</v>
      </c>
      <c r="S116">
        <v>345023</v>
      </c>
      <c r="T116">
        <v>57</v>
      </c>
      <c r="U116">
        <v>200</v>
      </c>
      <c r="V116">
        <v>2.2000000000000002</v>
      </c>
      <c r="W116">
        <v>7.6</v>
      </c>
      <c r="X116">
        <v>0</v>
      </c>
      <c r="Y116">
        <v>0</v>
      </c>
      <c r="Z116">
        <v>40</v>
      </c>
      <c r="AA116">
        <v>140</v>
      </c>
      <c r="AB116">
        <v>0.18</v>
      </c>
      <c r="AC116">
        <v>7.0000000000000007E-2</v>
      </c>
      <c r="AD116">
        <v>0.25</v>
      </c>
      <c r="AE116">
        <v>83</v>
      </c>
    </row>
    <row r="117" spans="1:31" x14ac:dyDescent="0.3">
      <c r="A117" t="s">
        <v>304</v>
      </c>
      <c r="B117" t="s">
        <v>306</v>
      </c>
      <c r="C117">
        <v>466</v>
      </c>
      <c r="D117" t="s">
        <v>0</v>
      </c>
      <c r="E117">
        <v>1990</v>
      </c>
      <c r="F117">
        <v>7964066</v>
      </c>
      <c r="G117">
        <v>143</v>
      </c>
      <c r="H117">
        <v>11000</v>
      </c>
      <c r="I117">
        <v>19</v>
      </c>
      <c r="J117">
        <v>1500</v>
      </c>
      <c r="K117">
        <v>0.33</v>
      </c>
      <c r="L117">
        <v>26</v>
      </c>
      <c r="M117">
        <v>76</v>
      </c>
      <c r="N117">
        <v>6100</v>
      </c>
      <c r="O117">
        <v>0.92</v>
      </c>
      <c r="P117">
        <v>0.7</v>
      </c>
      <c r="Q117">
        <v>56</v>
      </c>
      <c r="R117">
        <v>48</v>
      </c>
      <c r="S117">
        <v>15301650</v>
      </c>
      <c r="T117">
        <v>92</v>
      </c>
      <c r="U117">
        <v>14000</v>
      </c>
      <c r="V117">
        <v>10</v>
      </c>
      <c r="W117">
        <v>1600</v>
      </c>
      <c r="X117">
        <v>1.2</v>
      </c>
      <c r="Y117">
        <v>190</v>
      </c>
      <c r="Z117">
        <v>60</v>
      </c>
      <c r="AA117">
        <v>9200</v>
      </c>
      <c r="AB117">
        <v>6.9</v>
      </c>
      <c r="AC117">
        <v>4.0999999999999996</v>
      </c>
      <c r="AD117">
        <v>630</v>
      </c>
      <c r="AE117">
        <v>63</v>
      </c>
    </row>
    <row r="118" spans="1:31" x14ac:dyDescent="0.3">
      <c r="A118" t="s">
        <v>301</v>
      </c>
      <c r="B118" t="s">
        <v>303</v>
      </c>
      <c r="C118">
        <v>470</v>
      </c>
      <c r="D118" t="s">
        <v>28</v>
      </c>
      <c r="E118">
        <v>1990</v>
      </c>
      <c r="F118">
        <v>375295</v>
      </c>
      <c r="G118">
        <v>7.9</v>
      </c>
      <c r="H118">
        <v>30</v>
      </c>
      <c r="I118">
        <v>0.28000000000000003</v>
      </c>
      <c r="J118">
        <v>1.1000000000000001</v>
      </c>
      <c r="K118">
        <v>0</v>
      </c>
      <c r="L118">
        <v>0</v>
      </c>
      <c r="M118">
        <v>6.4</v>
      </c>
      <c r="N118">
        <v>24</v>
      </c>
      <c r="O118">
        <v>0.21</v>
      </c>
      <c r="P118">
        <v>0.01</v>
      </c>
      <c r="Q118">
        <v>0.05</v>
      </c>
      <c r="R118">
        <v>54</v>
      </c>
      <c r="S118">
        <v>429004</v>
      </c>
      <c r="T118">
        <v>14</v>
      </c>
      <c r="U118">
        <v>60</v>
      </c>
      <c r="V118">
        <v>0.36</v>
      </c>
      <c r="W118">
        <v>1.5</v>
      </c>
      <c r="X118">
        <v>0</v>
      </c>
      <c r="Y118">
        <v>0</v>
      </c>
      <c r="Z118">
        <v>11</v>
      </c>
      <c r="AA118">
        <v>49</v>
      </c>
      <c r="AB118">
        <v>3.7</v>
      </c>
      <c r="AC118">
        <v>0.42</v>
      </c>
      <c r="AD118">
        <v>1.8</v>
      </c>
      <c r="AE118">
        <v>100</v>
      </c>
    </row>
    <row r="119" spans="1:31" x14ac:dyDescent="0.3">
      <c r="A119" t="s">
        <v>298</v>
      </c>
      <c r="B119" t="s">
        <v>300</v>
      </c>
      <c r="C119">
        <v>584</v>
      </c>
      <c r="D119" t="s">
        <v>14</v>
      </c>
      <c r="E119">
        <v>1990</v>
      </c>
      <c r="F119">
        <v>47300</v>
      </c>
      <c r="G119">
        <v>78</v>
      </c>
      <c r="H119">
        <v>37</v>
      </c>
      <c r="I119">
        <v>3.6</v>
      </c>
      <c r="J119">
        <v>1.7</v>
      </c>
      <c r="K119">
        <v>0</v>
      </c>
      <c r="L119">
        <v>0</v>
      </c>
      <c r="M119">
        <v>67</v>
      </c>
      <c r="N119">
        <v>32</v>
      </c>
      <c r="S119">
        <v>52634</v>
      </c>
      <c r="T119">
        <v>490</v>
      </c>
      <c r="U119">
        <v>260</v>
      </c>
      <c r="V119">
        <v>39</v>
      </c>
      <c r="W119">
        <v>21</v>
      </c>
      <c r="X119">
        <v>0</v>
      </c>
      <c r="Y119">
        <v>0</v>
      </c>
      <c r="Z119">
        <v>354</v>
      </c>
      <c r="AA119">
        <v>190</v>
      </c>
      <c r="AB119">
        <v>0</v>
      </c>
      <c r="AC119">
        <v>0</v>
      </c>
      <c r="AD119">
        <v>0</v>
      </c>
      <c r="AE119">
        <v>80</v>
      </c>
    </row>
    <row r="120" spans="1:31" x14ac:dyDescent="0.3">
      <c r="A120" t="s">
        <v>295</v>
      </c>
      <c r="B120" t="s">
        <v>297</v>
      </c>
      <c r="C120">
        <v>478</v>
      </c>
      <c r="D120" t="s">
        <v>0</v>
      </c>
      <c r="E120">
        <v>1990</v>
      </c>
      <c r="F120">
        <v>2024163</v>
      </c>
      <c r="G120">
        <v>777</v>
      </c>
      <c r="H120">
        <v>16000</v>
      </c>
      <c r="I120">
        <v>99</v>
      </c>
      <c r="J120">
        <v>2000</v>
      </c>
      <c r="K120">
        <v>0.4</v>
      </c>
      <c r="L120">
        <v>8</v>
      </c>
      <c r="M120">
        <v>434</v>
      </c>
      <c r="N120">
        <v>8800</v>
      </c>
      <c r="O120">
        <v>0.23</v>
      </c>
      <c r="P120">
        <v>0.96</v>
      </c>
      <c r="Q120">
        <v>19</v>
      </c>
      <c r="R120">
        <v>60</v>
      </c>
      <c r="S120">
        <v>3889880</v>
      </c>
      <c r="T120">
        <v>203</v>
      </c>
      <c r="U120">
        <v>7900</v>
      </c>
      <c r="V120">
        <v>26</v>
      </c>
      <c r="W120">
        <v>1000</v>
      </c>
      <c r="X120">
        <v>0.9</v>
      </c>
      <c r="Y120">
        <v>35</v>
      </c>
      <c r="Z120">
        <v>115</v>
      </c>
      <c r="AA120">
        <v>4500</v>
      </c>
      <c r="AB120">
        <v>2.1</v>
      </c>
      <c r="AC120">
        <v>2.2999999999999998</v>
      </c>
      <c r="AD120">
        <v>90</v>
      </c>
      <c r="AE120">
        <v>50</v>
      </c>
    </row>
    <row r="121" spans="1:31" x14ac:dyDescent="0.3">
      <c r="A121" t="s">
        <v>292</v>
      </c>
      <c r="B121" t="s">
        <v>294</v>
      </c>
      <c r="C121">
        <v>480</v>
      </c>
      <c r="D121" t="s">
        <v>0</v>
      </c>
      <c r="E121">
        <v>1990</v>
      </c>
      <c r="F121">
        <v>1055865</v>
      </c>
      <c r="G121">
        <v>52</v>
      </c>
      <c r="H121">
        <v>540</v>
      </c>
      <c r="I121">
        <v>2.7</v>
      </c>
      <c r="J121">
        <v>28</v>
      </c>
      <c r="K121">
        <v>0.09</v>
      </c>
      <c r="L121">
        <v>1</v>
      </c>
      <c r="M121">
        <v>28</v>
      </c>
      <c r="N121">
        <v>290</v>
      </c>
      <c r="O121">
        <v>0.39</v>
      </c>
      <c r="P121">
        <v>0.11</v>
      </c>
      <c r="Q121">
        <v>1.1000000000000001</v>
      </c>
      <c r="R121">
        <v>41</v>
      </c>
      <c r="S121">
        <v>1244403</v>
      </c>
      <c r="T121">
        <v>32</v>
      </c>
      <c r="U121">
        <v>390</v>
      </c>
      <c r="V121">
        <v>1.2</v>
      </c>
      <c r="W121">
        <v>15</v>
      </c>
      <c r="X121">
        <v>1.5</v>
      </c>
      <c r="Y121">
        <v>19</v>
      </c>
      <c r="Z121">
        <v>21</v>
      </c>
      <c r="AA121">
        <v>260</v>
      </c>
      <c r="AB121">
        <v>18</v>
      </c>
      <c r="AC121">
        <v>3.8</v>
      </c>
      <c r="AD121">
        <v>48</v>
      </c>
      <c r="AE121">
        <v>50</v>
      </c>
    </row>
    <row r="122" spans="1:31" x14ac:dyDescent="0.3">
      <c r="A122" t="s">
        <v>289</v>
      </c>
      <c r="B122" t="s">
        <v>291</v>
      </c>
      <c r="C122">
        <v>484</v>
      </c>
      <c r="D122" t="s">
        <v>21</v>
      </c>
      <c r="E122">
        <v>1990</v>
      </c>
      <c r="F122">
        <v>86077004</v>
      </c>
      <c r="G122">
        <v>131</v>
      </c>
      <c r="H122">
        <v>110000</v>
      </c>
      <c r="I122">
        <v>7.8</v>
      </c>
      <c r="J122">
        <v>6700</v>
      </c>
      <c r="K122">
        <v>0.61</v>
      </c>
      <c r="L122">
        <v>530</v>
      </c>
      <c r="M122">
        <v>62</v>
      </c>
      <c r="N122">
        <v>53000</v>
      </c>
      <c r="O122">
        <v>1.6</v>
      </c>
      <c r="P122">
        <v>1</v>
      </c>
      <c r="Q122">
        <v>870</v>
      </c>
      <c r="R122">
        <v>27</v>
      </c>
      <c r="S122">
        <v>122332399</v>
      </c>
      <c r="T122">
        <v>26</v>
      </c>
      <c r="U122">
        <v>31000</v>
      </c>
      <c r="V122">
        <v>1.8</v>
      </c>
      <c r="W122">
        <v>2200</v>
      </c>
      <c r="X122">
        <v>0.3</v>
      </c>
      <c r="Y122">
        <v>360</v>
      </c>
      <c r="Z122">
        <v>21</v>
      </c>
      <c r="AA122">
        <v>25000</v>
      </c>
      <c r="AB122">
        <v>9</v>
      </c>
      <c r="AC122">
        <v>1.8</v>
      </c>
      <c r="AD122">
        <v>2300</v>
      </c>
      <c r="AE122">
        <v>82</v>
      </c>
    </row>
    <row r="123" spans="1:31" x14ac:dyDescent="0.3">
      <c r="A123" t="s">
        <v>286</v>
      </c>
      <c r="B123" t="s">
        <v>288</v>
      </c>
      <c r="C123">
        <v>583</v>
      </c>
      <c r="D123" t="s">
        <v>14</v>
      </c>
      <c r="E123">
        <v>1990</v>
      </c>
      <c r="F123">
        <v>96331</v>
      </c>
      <c r="G123">
        <v>469</v>
      </c>
      <c r="H123">
        <v>450</v>
      </c>
      <c r="I123">
        <v>26</v>
      </c>
      <c r="J123">
        <v>25</v>
      </c>
      <c r="K123">
        <v>0</v>
      </c>
      <c r="L123">
        <v>0</v>
      </c>
      <c r="M123">
        <v>379</v>
      </c>
      <c r="N123">
        <v>360</v>
      </c>
      <c r="R123">
        <v>100</v>
      </c>
      <c r="S123">
        <v>103549</v>
      </c>
      <c r="T123">
        <v>262</v>
      </c>
      <c r="U123">
        <v>270</v>
      </c>
      <c r="V123">
        <v>21</v>
      </c>
      <c r="W123">
        <v>22</v>
      </c>
      <c r="X123">
        <v>0</v>
      </c>
      <c r="Y123">
        <v>0</v>
      </c>
      <c r="Z123">
        <v>188</v>
      </c>
      <c r="AA123">
        <v>190</v>
      </c>
      <c r="AB123">
        <v>0</v>
      </c>
      <c r="AC123">
        <v>0</v>
      </c>
      <c r="AD123">
        <v>0</v>
      </c>
      <c r="AE123">
        <v>0</v>
      </c>
    </row>
    <row r="124" spans="1:31" x14ac:dyDescent="0.3">
      <c r="A124" t="s">
        <v>283</v>
      </c>
      <c r="B124" t="s">
        <v>285</v>
      </c>
      <c r="C124">
        <v>492</v>
      </c>
      <c r="D124" t="s">
        <v>28</v>
      </c>
      <c r="E124">
        <v>1990</v>
      </c>
      <c r="F124">
        <v>29438</v>
      </c>
      <c r="G124">
        <v>6.4</v>
      </c>
      <c r="H124">
        <v>1.9</v>
      </c>
      <c r="I124">
        <v>0.71</v>
      </c>
      <c r="J124">
        <v>0.21</v>
      </c>
      <c r="K124">
        <v>0</v>
      </c>
      <c r="L124">
        <v>0</v>
      </c>
      <c r="M124">
        <v>3.9</v>
      </c>
      <c r="N124">
        <v>1.1000000000000001</v>
      </c>
      <c r="R124">
        <v>87</v>
      </c>
      <c r="S124">
        <v>37831</v>
      </c>
      <c r="T124">
        <v>2.4</v>
      </c>
      <c r="U124">
        <v>0.92</v>
      </c>
      <c r="V124">
        <v>0.09</v>
      </c>
      <c r="W124">
        <v>0.03</v>
      </c>
      <c r="X124">
        <v>0</v>
      </c>
      <c r="Y124">
        <v>0</v>
      </c>
      <c r="Z124">
        <v>2.1</v>
      </c>
      <c r="AA124">
        <v>0.79</v>
      </c>
      <c r="AB124">
        <v>0</v>
      </c>
      <c r="AC124">
        <v>0</v>
      </c>
      <c r="AD124">
        <v>0</v>
      </c>
      <c r="AE124">
        <v>0</v>
      </c>
    </row>
    <row r="125" spans="1:31" x14ac:dyDescent="0.3">
      <c r="A125" t="s">
        <v>280</v>
      </c>
      <c r="B125" t="s">
        <v>282</v>
      </c>
      <c r="C125">
        <v>496</v>
      </c>
      <c r="D125" t="s">
        <v>14</v>
      </c>
      <c r="E125">
        <v>1990</v>
      </c>
      <c r="F125">
        <v>2184159</v>
      </c>
      <c r="G125">
        <v>928</v>
      </c>
      <c r="H125">
        <v>20000</v>
      </c>
      <c r="I125">
        <v>16</v>
      </c>
      <c r="J125">
        <v>360</v>
      </c>
      <c r="K125">
        <v>0</v>
      </c>
      <c r="L125">
        <v>0</v>
      </c>
      <c r="M125">
        <v>403</v>
      </c>
      <c r="N125">
        <v>8800</v>
      </c>
      <c r="O125">
        <v>0.01</v>
      </c>
      <c r="P125">
        <v>0.02</v>
      </c>
      <c r="Q125">
        <v>0.53</v>
      </c>
      <c r="R125">
        <v>19</v>
      </c>
      <c r="S125">
        <v>2839073</v>
      </c>
      <c r="T125">
        <v>254</v>
      </c>
      <c r="U125">
        <v>7200</v>
      </c>
      <c r="V125">
        <v>4.9000000000000004</v>
      </c>
      <c r="W125">
        <v>140</v>
      </c>
      <c r="X125">
        <v>0.04</v>
      </c>
      <c r="Y125">
        <v>1</v>
      </c>
      <c r="Z125">
        <v>181</v>
      </c>
      <c r="AA125">
        <v>5100</v>
      </c>
      <c r="AB125">
        <v>0.12</v>
      </c>
      <c r="AC125">
        <v>0.21</v>
      </c>
      <c r="AD125">
        <v>6.1</v>
      </c>
      <c r="AE125">
        <v>84</v>
      </c>
    </row>
    <row r="126" spans="1:31" x14ac:dyDescent="0.3">
      <c r="A126" t="s">
        <v>275</v>
      </c>
      <c r="B126" t="s">
        <v>277</v>
      </c>
      <c r="C126">
        <v>500</v>
      </c>
      <c r="D126" t="s">
        <v>21</v>
      </c>
      <c r="E126">
        <v>1990</v>
      </c>
      <c r="F126">
        <v>10734</v>
      </c>
      <c r="G126">
        <v>21</v>
      </c>
      <c r="H126">
        <v>2.2000000000000002</v>
      </c>
      <c r="I126">
        <v>0</v>
      </c>
      <c r="J126">
        <v>0</v>
      </c>
      <c r="K126">
        <v>0</v>
      </c>
      <c r="L126">
        <v>0</v>
      </c>
      <c r="M126">
        <v>11</v>
      </c>
      <c r="N126">
        <v>1.1000000000000001</v>
      </c>
      <c r="R126">
        <v>87</v>
      </c>
      <c r="S126">
        <v>5091</v>
      </c>
      <c r="T126">
        <v>0</v>
      </c>
      <c r="U126">
        <v>0</v>
      </c>
      <c r="V126">
        <v>21</v>
      </c>
      <c r="W126">
        <v>1.1000000000000001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3">
      <c r="A127" t="s">
        <v>272</v>
      </c>
      <c r="B127" t="s">
        <v>274</v>
      </c>
      <c r="C127">
        <v>504</v>
      </c>
      <c r="D127" t="s">
        <v>7</v>
      </c>
      <c r="E127">
        <v>1990</v>
      </c>
      <c r="F127">
        <v>24674974</v>
      </c>
      <c r="G127">
        <v>218</v>
      </c>
      <c r="H127">
        <v>54000</v>
      </c>
      <c r="I127">
        <v>12</v>
      </c>
      <c r="J127">
        <v>2900</v>
      </c>
      <c r="K127">
        <v>0.02</v>
      </c>
      <c r="L127">
        <v>5</v>
      </c>
      <c r="M127">
        <v>147</v>
      </c>
      <c r="N127">
        <v>36000</v>
      </c>
      <c r="O127">
        <v>0.05</v>
      </c>
      <c r="P127">
        <v>0.08</v>
      </c>
      <c r="Q127">
        <v>19</v>
      </c>
      <c r="R127">
        <v>76</v>
      </c>
      <c r="S127">
        <v>33008150</v>
      </c>
      <c r="T127">
        <v>131</v>
      </c>
      <c r="U127">
        <v>43000</v>
      </c>
      <c r="V127">
        <v>8.6</v>
      </c>
      <c r="W127">
        <v>2800</v>
      </c>
      <c r="X127">
        <v>0.3</v>
      </c>
      <c r="Y127">
        <v>98</v>
      </c>
      <c r="Z127">
        <v>104</v>
      </c>
      <c r="AA127">
        <v>34000</v>
      </c>
      <c r="AB127">
        <v>1.7</v>
      </c>
      <c r="AC127">
        <v>1.8</v>
      </c>
      <c r="AD127">
        <v>590</v>
      </c>
      <c r="AE127">
        <v>85</v>
      </c>
    </row>
    <row r="128" spans="1:31" x14ac:dyDescent="0.3">
      <c r="A128" t="s">
        <v>269</v>
      </c>
      <c r="B128" t="s">
        <v>271</v>
      </c>
      <c r="C128">
        <v>508</v>
      </c>
      <c r="D128" t="s">
        <v>0</v>
      </c>
      <c r="E128">
        <v>1990</v>
      </c>
      <c r="F128">
        <v>13567959</v>
      </c>
      <c r="G128">
        <v>791</v>
      </c>
      <c r="H128">
        <v>110000</v>
      </c>
      <c r="I128">
        <v>118</v>
      </c>
      <c r="J128">
        <v>16000</v>
      </c>
      <c r="K128">
        <v>15</v>
      </c>
      <c r="L128">
        <v>2100</v>
      </c>
      <c r="M128">
        <v>403</v>
      </c>
      <c r="N128">
        <v>55000</v>
      </c>
      <c r="O128">
        <v>7.3</v>
      </c>
      <c r="P128">
        <v>26</v>
      </c>
      <c r="Q128">
        <v>3500</v>
      </c>
      <c r="R128">
        <v>29</v>
      </c>
      <c r="S128">
        <v>25833752</v>
      </c>
      <c r="T128">
        <v>559</v>
      </c>
      <c r="U128">
        <v>140000</v>
      </c>
      <c r="V128">
        <v>69</v>
      </c>
      <c r="W128">
        <v>18000</v>
      </c>
      <c r="X128">
        <v>148</v>
      </c>
      <c r="Y128">
        <v>38000</v>
      </c>
      <c r="Z128">
        <v>552</v>
      </c>
      <c r="AA128">
        <v>140000</v>
      </c>
      <c r="AB128">
        <v>57</v>
      </c>
      <c r="AC128">
        <v>312</v>
      </c>
      <c r="AD128">
        <v>81000</v>
      </c>
      <c r="AE128">
        <v>37</v>
      </c>
    </row>
    <row r="129" spans="1:31" x14ac:dyDescent="0.3">
      <c r="A129" t="s">
        <v>266</v>
      </c>
      <c r="B129" t="s">
        <v>268</v>
      </c>
      <c r="C129">
        <v>104</v>
      </c>
      <c r="D129" t="s">
        <v>83</v>
      </c>
      <c r="E129">
        <v>1990</v>
      </c>
      <c r="F129">
        <v>42123003</v>
      </c>
      <c r="G129">
        <v>894</v>
      </c>
      <c r="H129">
        <v>380000</v>
      </c>
      <c r="I129">
        <v>154</v>
      </c>
      <c r="J129">
        <v>65000</v>
      </c>
      <c r="K129">
        <v>1.6</v>
      </c>
      <c r="L129">
        <v>690</v>
      </c>
      <c r="M129">
        <v>395</v>
      </c>
      <c r="N129">
        <v>170000</v>
      </c>
      <c r="O129">
        <v>0.57999999999999996</v>
      </c>
      <c r="P129">
        <v>2.2999999999999998</v>
      </c>
      <c r="Q129">
        <v>970</v>
      </c>
      <c r="R129">
        <v>7.5</v>
      </c>
      <c r="S129">
        <v>53259018</v>
      </c>
      <c r="T129">
        <v>473</v>
      </c>
      <c r="U129">
        <v>250000</v>
      </c>
      <c r="V129">
        <v>49</v>
      </c>
      <c r="W129">
        <v>26000</v>
      </c>
      <c r="X129">
        <v>8</v>
      </c>
      <c r="Y129">
        <v>4300</v>
      </c>
      <c r="Z129">
        <v>373</v>
      </c>
      <c r="AA129">
        <v>200000</v>
      </c>
      <c r="AB129">
        <v>8.8000000000000007</v>
      </c>
      <c r="AC129">
        <v>33</v>
      </c>
      <c r="AD129">
        <v>17000</v>
      </c>
      <c r="AE129">
        <v>68</v>
      </c>
    </row>
    <row r="130" spans="1:31" x14ac:dyDescent="0.3">
      <c r="A130" t="s">
        <v>263</v>
      </c>
      <c r="B130" t="s">
        <v>265</v>
      </c>
      <c r="C130">
        <v>516</v>
      </c>
      <c r="D130" t="s">
        <v>0</v>
      </c>
      <c r="E130">
        <v>1990</v>
      </c>
      <c r="F130">
        <v>1415447</v>
      </c>
      <c r="G130">
        <v>818</v>
      </c>
      <c r="H130">
        <v>12000</v>
      </c>
      <c r="I130">
        <v>116</v>
      </c>
      <c r="J130">
        <v>1600</v>
      </c>
      <c r="K130">
        <v>8.3000000000000007</v>
      </c>
      <c r="L130">
        <v>120</v>
      </c>
      <c r="M130">
        <v>404</v>
      </c>
      <c r="N130">
        <v>5700</v>
      </c>
      <c r="O130">
        <v>3.7</v>
      </c>
      <c r="P130">
        <v>15</v>
      </c>
      <c r="Q130">
        <v>210</v>
      </c>
      <c r="R130">
        <v>47</v>
      </c>
      <c r="S130">
        <v>2303315</v>
      </c>
      <c r="T130">
        <v>651</v>
      </c>
      <c r="U130">
        <v>15000</v>
      </c>
      <c r="V130">
        <v>57</v>
      </c>
      <c r="W130">
        <v>1300</v>
      </c>
      <c r="X130">
        <v>90</v>
      </c>
      <c r="Y130">
        <v>2100</v>
      </c>
      <c r="Z130">
        <v>651</v>
      </c>
      <c r="AA130">
        <v>15000</v>
      </c>
      <c r="AB130">
        <v>51</v>
      </c>
      <c r="AC130">
        <v>333</v>
      </c>
      <c r="AD130">
        <v>7700</v>
      </c>
      <c r="AE130">
        <v>64</v>
      </c>
    </row>
    <row r="131" spans="1:31" x14ac:dyDescent="0.3">
      <c r="A131" t="s">
        <v>260</v>
      </c>
      <c r="B131" t="s">
        <v>262</v>
      </c>
      <c r="C131">
        <v>520</v>
      </c>
      <c r="D131" t="s">
        <v>14</v>
      </c>
      <c r="E131">
        <v>1990</v>
      </c>
      <c r="F131">
        <v>9157</v>
      </c>
      <c r="G131">
        <v>111</v>
      </c>
      <c r="H131">
        <v>10</v>
      </c>
      <c r="I131">
        <v>6.6</v>
      </c>
      <c r="J131">
        <v>0.61</v>
      </c>
      <c r="K131">
        <v>0</v>
      </c>
      <c r="L131">
        <v>0</v>
      </c>
      <c r="M131">
        <v>88</v>
      </c>
      <c r="N131">
        <v>8.1</v>
      </c>
      <c r="R131">
        <v>87</v>
      </c>
      <c r="S131">
        <v>10051</v>
      </c>
      <c r="T131">
        <v>71</v>
      </c>
      <c r="U131">
        <v>7.1</v>
      </c>
      <c r="V131">
        <v>6.7</v>
      </c>
      <c r="W131">
        <v>0.67</v>
      </c>
      <c r="X131">
        <v>0</v>
      </c>
      <c r="Y131">
        <v>0</v>
      </c>
      <c r="Z131">
        <v>47</v>
      </c>
      <c r="AA131">
        <v>4.7</v>
      </c>
      <c r="AB131">
        <v>0</v>
      </c>
      <c r="AC131">
        <v>0</v>
      </c>
      <c r="AD131">
        <v>0</v>
      </c>
      <c r="AE131">
        <v>0</v>
      </c>
    </row>
    <row r="132" spans="1:31" x14ac:dyDescent="0.3">
      <c r="A132" t="s">
        <v>257</v>
      </c>
      <c r="B132" t="s">
        <v>259</v>
      </c>
      <c r="C132">
        <v>524</v>
      </c>
      <c r="D132" t="s">
        <v>83</v>
      </c>
      <c r="E132">
        <v>1990</v>
      </c>
      <c r="F132">
        <v>18111200</v>
      </c>
      <c r="G132">
        <v>348</v>
      </c>
      <c r="H132">
        <v>63000</v>
      </c>
      <c r="I132">
        <v>52</v>
      </c>
      <c r="J132">
        <v>9400</v>
      </c>
      <c r="K132">
        <v>0.01</v>
      </c>
      <c r="L132">
        <v>1</v>
      </c>
      <c r="M132">
        <v>164</v>
      </c>
      <c r="N132">
        <v>30000</v>
      </c>
      <c r="O132">
        <v>0.01</v>
      </c>
      <c r="P132">
        <v>0.01</v>
      </c>
      <c r="Q132">
        <v>2</v>
      </c>
      <c r="R132">
        <v>34</v>
      </c>
      <c r="S132">
        <v>27797457</v>
      </c>
      <c r="T132">
        <v>211</v>
      </c>
      <c r="U132">
        <v>59000</v>
      </c>
      <c r="V132">
        <v>17</v>
      </c>
      <c r="W132">
        <v>4600</v>
      </c>
      <c r="X132">
        <v>1.2</v>
      </c>
      <c r="Y132">
        <v>320</v>
      </c>
      <c r="Z132">
        <v>156</v>
      </c>
      <c r="AA132">
        <v>43000</v>
      </c>
      <c r="AB132">
        <v>3.6</v>
      </c>
      <c r="AC132">
        <v>5.6</v>
      </c>
      <c r="AD132">
        <v>1600</v>
      </c>
      <c r="AE132">
        <v>78</v>
      </c>
    </row>
    <row r="133" spans="1:31" x14ac:dyDescent="0.3">
      <c r="A133" t="s">
        <v>253</v>
      </c>
      <c r="B133" t="s">
        <v>255</v>
      </c>
      <c r="C133">
        <v>528</v>
      </c>
      <c r="D133" t="s">
        <v>28</v>
      </c>
      <c r="E133">
        <v>1990</v>
      </c>
      <c r="F133">
        <v>14890341</v>
      </c>
      <c r="G133">
        <v>13</v>
      </c>
      <c r="H133">
        <v>1900</v>
      </c>
      <c r="I133">
        <v>0.15</v>
      </c>
      <c r="J133">
        <v>23</v>
      </c>
      <c r="K133">
        <v>0.01</v>
      </c>
      <c r="L133">
        <v>2</v>
      </c>
      <c r="M133">
        <v>10</v>
      </c>
      <c r="N133">
        <v>1500</v>
      </c>
      <c r="O133">
        <v>0.79</v>
      </c>
      <c r="P133">
        <v>0.08</v>
      </c>
      <c r="Q133">
        <v>12</v>
      </c>
      <c r="R133">
        <v>89</v>
      </c>
      <c r="S133">
        <v>16759229</v>
      </c>
      <c r="T133">
        <v>7.6</v>
      </c>
      <c r="U133">
        <v>1300</v>
      </c>
      <c r="V133">
        <v>0.12</v>
      </c>
      <c r="W133">
        <v>20</v>
      </c>
      <c r="X133">
        <v>0.03</v>
      </c>
      <c r="Y133">
        <v>5</v>
      </c>
      <c r="Z133">
        <v>6.1</v>
      </c>
      <c r="AA133">
        <v>1000</v>
      </c>
      <c r="AB133">
        <v>3.9</v>
      </c>
      <c r="AC133">
        <v>0.24</v>
      </c>
      <c r="AD133">
        <v>40</v>
      </c>
      <c r="AE133">
        <v>81</v>
      </c>
    </row>
    <row r="134" spans="1:31" x14ac:dyDescent="0.3">
      <c r="A134" t="s">
        <v>250</v>
      </c>
      <c r="B134" t="s">
        <v>252</v>
      </c>
      <c r="C134">
        <v>540</v>
      </c>
      <c r="D134" t="s">
        <v>14</v>
      </c>
      <c r="E134">
        <v>1990</v>
      </c>
      <c r="F134">
        <v>168537</v>
      </c>
      <c r="G134">
        <v>124</v>
      </c>
      <c r="H134">
        <v>210</v>
      </c>
      <c r="I134">
        <v>7.6</v>
      </c>
      <c r="J134">
        <v>13</v>
      </c>
      <c r="K134">
        <v>0</v>
      </c>
      <c r="L134">
        <v>0</v>
      </c>
      <c r="M134">
        <v>98</v>
      </c>
      <c r="N134">
        <v>160</v>
      </c>
      <c r="R134">
        <v>87</v>
      </c>
      <c r="S134">
        <v>256496</v>
      </c>
      <c r="T134">
        <v>23</v>
      </c>
      <c r="U134">
        <v>59</v>
      </c>
      <c r="V134">
        <v>1.1000000000000001</v>
      </c>
      <c r="W134">
        <v>2.8</v>
      </c>
      <c r="X134">
        <v>0</v>
      </c>
      <c r="Y134">
        <v>0</v>
      </c>
      <c r="Z134">
        <v>19</v>
      </c>
      <c r="AA134">
        <v>50</v>
      </c>
      <c r="AB134">
        <v>0</v>
      </c>
      <c r="AC134">
        <v>0</v>
      </c>
      <c r="AD134">
        <v>0</v>
      </c>
      <c r="AE134">
        <v>0</v>
      </c>
    </row>
    <row r="135" spans="1:31" x14ac:dyDescent="0.3">
      <c r="A135" t="s">
        <v>247</v>
      </c>
      <c r="B135" t="s">
        <v>249</v>
      </c>
      <c r="C135">
        <v>554</v>
      </c>
      <c r="D135" t="s">
        <v>14</v>
      </c>
      <c r="E135">
        <v>1990</v>
      </c>
      <c r="F135">
        <v>3397983</v>
      </c>
      <c r="G135">
        <v>15</v>
      </c>
      <c r="H135">
        <v>510</v>
      </c>
      <c r="I135">
        <v>0.55000000000000004</v>
      </c>
      <c r="J135">
        <v>19</v>
      </c>
      <c r="K135">
        <v>0</v>
      </c>
      <c r="L135">
        <v>0</v>
      </c>
      <c r="M135">
        <v>11</v>
      </c>
      <c r="N135">
        <v>390</v>
      </c>
      <c r="O135">
        <v>0.6</v>
      </c>
      <c r="P135">
        <v>7.0000000000000007E-2</v>
      </c>
      <c r="Q135">
        <v>2.2999999999999998</v>
      </c>
      <c r="R135">
        <v>90</v>
      </c>
      <c r="S135">
        <v>4505761</v>
      </c>
      <c r="T135">
        <v>9.5</v>
      </c>
      <c r="U135">
        <v>430</v>
      </c>
      <c r="V135">
        <v>0.14000000000000001</v>
      </c>
      <c r="W135">
        <v>6.3</v>
      </c>
      <c r="X135">
        <v>0</v>
      </c>
      <c r="Y135">
        <v>0</v>
      </c>
      <c r="Z135">
        <v>7.3</v>
      </c>
      <c r="AA135">
        <v>330</v>
      </c>
      <c r="AB135">
        <v>1.5</v>
      </c>
      <c r="AC135">
        <v>0.11</v>
      </c>
      <c r="AD135">
        <v>5</v>
      </c>
      <c r="AE135">
        <v>82</v>
      </c>
    </row>
    <row r="136" spans="1:31" x14ac:dyDescent="0.3">
      <c r="A136" t="s">
        <v>244</v>
      </c>
      <c r="B136" t="s">
        <v>246</v>
      </c>
      <c r="C136">
        <v>558</v>
      </c>
      <c r="D136" t="s">
        <v>21</v>
      </c>
      <c r="E136">
        <v>1990</v>
      </c>
      <c r="F136">
        <v>4137788</v>
      </c>
      <c r="G136">
        <v>103</v>
      </c>
      <c r="H136">
        <v>4300</v>
      </c>
      <c r="I136">
        <v>11</v>
      </c>
      <c r="J136">
        <v>450</v>
      </c>
      <c r="K136">
        <v>0.02</v>
      </c>
      <c r="L136">
        <v>1</v>
      </c>
      <c r="M136">
        <v>80</v>
      </c>
      <c r="N136">
        <v>3300</v>
      </c>
      <c r="O136">
        <v>0.16</v>
      </c>
      <c r="P136">
        <v>0.13</v>
      </c>
      <c r="Q136">
        <v>5.3</v>
      </c>
      <c r="R136">
        <v>89</v>
      </c>
      <c r="S136">
        <v>6080478</v>
      </c>
      <c r="T136">
        <v>68</v>
      </c>
      <c r="U136">
        <v>4100</v>
      </c>
      <c r="V136">
        <v>2.7</v>
      </c>
      <c r="W136">
        <v>160</v>
      </c>
      <c r="X136">
        <v>0.26</v>
      </c>
      <c r="Y136">
        <v>16</v>
      </c>
      <c r="Z136">
        <v>55</v>
      </c>
      <c r="AA136">
        <v>3400</v>
      </c>
      <c r="AB136">
        <v>3.3</v>
      </c>
      <c r="AC136">
        <v>1.8</v>
      </c>
      <c r="AD136">
        <v>110</v>
      </c>
      <c r="AE136">
        <v>87</v>
      </c>
    </row>
    <row r="137" spans="1:31" x14ac:dyDescent="0.3">
      <c r="A137" t="s">
        <v>241</v>
      </c>
      <c r="B137" t="s">
        <v>243</v>
      </c>
      <c r="C137">
        <v>562</v>
      </c>
      <c r="D137" t="s">
        <v>0</v>
      </c>
      <c r="E137">
        <v>1990</v>
      </c>
      <c r="F137">
        <v>7753907</v>
      </c>
      <c r="G137">
        <v>834</v>
      </c>
      <c r="H137">
        <v>65000</v>
      </c>
      <c r="I137">
        <v>132</v>
      </c>
      <c r="J137">
        <v>10000</v>
      </c>
      <c r="K137">
        <v>3.6</v>
      </c>
      <c r="L137">
        <v>280</v>
      </c>
      <c r="M137">
        <v>363</v>
      </c>
      <c r="N137">
        <v>28000</v>
      </c>
      <c r="O137">
        <v>1.5</v>
      </c>
      <c r="P137">
        <v>5.3</v>
      </c>
      <c r="Q137">
        <v>410</v>
      </c>
      <c r="R137">
        <v>18</v>
      </c>
      <c r="S137">
        <v>17831270</v>
      </c>
      <c r="T137">
        <v>159</v>
      </c>
      <c r="U137">
        <v>28000</v>
      </c>
      <c r="V137">
        <v>17</v>
      </c>
      <c r="W137">
        <v>3100</v>
      </c>
      <c r="X137">
        <v>2.1</v>
      </c>
      <c r="Y137">
        <v>370</v>
      </c>
      <c r="Z137">
        <v>102</v>
      </c>
      <c r="AA137">
        <v>18000</v>
      </c>
      <c r="AB137">
        <v>6.9</v>
      </c>
      <c r="AC137">
        <v>7.1</v>
      </c>
      <c r="AD137">
        <v>1300</v>
      </c>
      <c r="AE137">
        <v>62</v>
      </c>
    </row>
    <row r="138" spans="1:31" x14ac:dyDescent="0.3">
      <c r="A138" t="s">
        <v>238</v>
      </c>
      <c r="B138" t="s">
        <v>240</v>
      </c>
      <c r="C138">
        <v>566</v>
      </c>
      <c r="D138" t="s">
        <v>0</v>
      </c>
      <c r="E138">
        <v>1990</v>
      </c>
      <c r="F138">
        <v>95617350</v>
      </c>
      <c r="G138">
        <v>325</v>
      </c>
      <c r="H138">
        <v>310000</v>
      </c>
      <c r="I138">
        <v>99</v>
      </c>
      <c r="J138">
        <v>95000</v>
      </c>
      <c r="K138">
        <v>10</v>
      </c>
      <c r="L138">
        <v>9700</v>
      </c>
      <c r="M138">
        <v>262</v>
      </c>
      <c r="N138">
        <v>250000</v>
      </c>
      <c r="O138">
        <v>5.6</v>
      </c>
      <c r="P138">
        <v>14</v>
      </c>
      <c r="Q138">
        <v>13000</v>
      </c>
      <c r="R138">
        <v>8</v>
      </c>
      <c r="S138">
        <v>173615345</v>
      </c>
      <c r="T138">
        <v>326</v>
      </c>
      <c r="U138">
        <v>570000</v>
      </c>
      <c r="V138">
        <v>94</v>
      </c>
      <c r="W138">
        <v>160000</v>
      </c>
      <c r="X138">
        <v>49</v>
      </c>
      <c r="Y138">
        <v>85000</v>
      </c>
      <c r="Z138">
        <v>338</v>
      </c>
      <c r="AA138">
        <v>590000</v>
      </c>
      <c r="AB138">
        <v>25</v>
      </c>
      <c r="AC138">
        <v>81</v>
      </c>
      <c r="AD138">
        <v>140000</v>
      </c>
      <c r="AE138">
        <v>16</v>
      </c>
    </row>
    <row r="139" spans="1:31" x14ac:dyDescent="0.3">
      <c r="A139" t="s">
        <v>235</v>
      </c>
      <c r="B139" t="s">
        <v>237</v>
      </c>
      <c r="C139">
        <v>570</v>
      </c>
      <c r="D139" t="s">
        <v>14</v>
      </c>
      <c r="E139">
        <v>1990</v>
      </c>
      <c r="F139">
        <v>2332</v>
      </c>
      <c r="G139">
        <v>44</v>
      </c>
      <c r="H139">
        <v>1</v>
      </c>
      <c r="I139">
        <v>1.2</v>
      </c>
      <c r="J139">
        <v>0.03</v>
      </c>
      <c r="K139">
        <v>0</v>
      </c>
      <c r="L139">
        <v>0</v>
      </c>
      <c r="M139">
        <v>0</v>
      </c>
      <c r="N139">
        <v>0</v>
      </c>
      <c r="S139">
        <v>1344</v>
      </c>
      <c r="T139">
        <v>19</v>
      </c>
      <c r="U139">
        <v>0.26</v>
      </c>
      <c r="V139">
        <v>0.52</v>
      </c>
      <c r="W139">
        <v>0.01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3">
      <c r="A140" t="s">
        <v>232</v>
      </c>
      <c r="B140" t="s">
        <v>234</v>
      </c>
      <c r="C140">
        <v>580</v>
      </c>
      <c r="D140" t="s">
        <v>14</v>
      </c>
      <c r="E140">
        <v>1990</v>
      </c>
      <c r="F140">
        <v>43972</v>
      </c>
      <c r="G140">
        <v>86</v>
      </c>
      <c r="H140">
        <v>38</v>
      </c>
      <c r="I140">
        <v>2.9</v>
      </c>
      <c r="J140">
        <v>1.3</v>
      </c>
      <c r="K140">
        <v>0</v>
      </c>
      <c r="L140">
        <v>0</v>
      </c>
      <c r="M140">
        <v>73</v>
      </c>
      <c r="N140">
        <v>32</v>
      </c>
      <c r="R140">
        <v>87</v>
      </c>
      <c r="S140">
        <v>53855</v>
      </c>
      <c r="T140">
        <v>93</v>
      </c>
      <c r="U140">
        <v>50</v>
      </c>
      <c r="V140">
        <v>6.4</v>
      </c>
      <c r="W140">
        <v>3.4</v>
      </c>
      <c r="X140">
        <v>0</v>
      </c>
      <c r="Y140">
        <v>0</v>
      </c>
      <c r="Z140">
        <v>70</v>
      </c>
      <c r="AA140">
        <v>38</v>
      </c>
      <c r="AB140">
        <v>0</v>
      </c>
      <c r="AC140">
        <v>0</v>
      </c>
      <c r="AD140">
        <v>0</v>
      </c>
      <c r="AE140">
        <v>87</v>
      </c>
    </row>
    <row r="141" spans="1:31" x14ac:dyDescent="0.3">
      <c r="A141" t="s">
        <v>229</v>
      </c>
      <c r="B141" t="s">
        <v>231</v>
      </c>
      <c r="C141">
        <v>578</v>
      </c>
      <c r="D141" t="s">
        <v>28</v>
      </c>
      <c r="E141">
        <v>1990</v>
      </c>
      <c r="F141">
        <v>4240375</v>
      </c>
      <c r="G141">
        <v>9.9</v>
      </c>
      <c r="H141">
        <v>420</v>
      </c>
      <c r="I141">
        <v>0.37</v>
      </c>
      <c r="J141">
        <v>16</v>
      </c>
      <c r="K141">
        <v>0</v>
      </c>
      <c r="L141">
        <v>0</v>
      </c>
      <c r="M141">
        <v>8</v>
      </c>
      <c r="N141">
        <v>340</v>
      </c>
      <c r="O141">
        <v>7.0000000000000007E-2</v>
      </c>
      <c r="P141">
        <v>0.01</v>
      </c>
      <c r="Q141">
        <v>0.25</v>
      </c>
      <c r="R141">
        <v>84</v>
      </c>
      <c r="S141">
        <v>5042671</v>
      </c>
      <c r="T141">
        <v>11</v>
      </c>
      <c r="U141">
        <v>540</v>
      </c>
      <c r="V141">
        <v>0.09</v>
      </c>
      <c r="W141">
        <v>4.4000000000000004</v>
      </c>
      <c r="X141">
        <v>0</v>
      </c>
      <c r="Y141">
        <v>0</v>
      </c>
      <c r="Z141">
        <v>8.1999999999999993</v>
      </c>
      <c r="AA141">
        <v>410</v>
      </c>
      <c r="AB141">
        <v>0.64</v>
      </c>
      <c r="AC141">
        <v>0.05</v>
      </c>
      <c r="AD141">
        <v>2.6</v>
      </c>
      <c r="AE141">
        <v>87</v>
      </c>
    </row>
    <row r="142" spans="1:31" x14ac:dyDescent="0.3">
      <c r="A142" t="s">
        <v>226</v>
      </c>
      <c r="B142" t="s">
        <v>228</v>
      </c>
      <c r="C142">
        <v>512</v>
      </c>
      <c r="D142" t="s">
        <v>7</v>
      </c>
      <c r="E142">
        <v>1990</v>
      </c>
      <c r="F142">
        <v>1810103</v>
      </c>
      <c r="G142">
        <v>38</v>
      </c>
      <c r="H142">
        <v>690</v>
      </c>
      <c r="I142">
        <v>2.5</v>
      </c>
      <c r="J142">
        <v>46</v>
      </c>
      <c r="K142">
        <v>0</v>
      </c>
      <c r="L142">
        <v>0</v>
      </c>
      <c r="M142">
        <v>29</v>
      </c>
      <c r="N142">
        <v>530</v>
      </c>
      <c r="O142">
        <v>0.28000000000000003</v>
      </c>
      <c r="P142">
        <v>0.08</v>
      </c>
      <c r="Q142">
        <v>1.5</v>
      </c>
      <c r="R142">
        <v>91</v>
      </c>
      <c r="S142">
        <v>3632444</v>
      </c>
      <c r="T142">
        <v>13</v>
      </c>
      <c r="U142">
        <v>460</v>
      </c>
      <c r="V142">
        <v>0.69</v>
      </c>
      <c r="W142">
        <v>25</v>
      </c>
      <c r="X142">
        <v>0.03</v>
      </c>
      <c r="Y142">
        <v>1</v>
      </c>
      <c r="Z142">
        <v>11</v>
      </c>
      <c r="AA142">
        <v>390</v>
      </c>
      <c r="AB142">
        <v>1.5</v>
      </c>
      <c r="AC142">
        <v>0.16</v>
      </c>
      <c r="AD142">
        <v>5.9</v>
      </c>
      <c r="AE142">
        <v>84</v>
      </c>
    </row>
    <row r="143" spans="1:31" x14ac:dyDescent="0.3">
      <c r="A143" t="s">
        <v>223</v>
      </c>
      <c r="B143" t="s">
        <v>225</v>
      </c>
      <c r="C143">
        <v>586</v>
      </c>
      <c r="D143" t="s">
        <v>7</v>
      </c>
      <c r="E143">
        <v>1990</v>
      </c>
      <c r="F143">
        <v>111090879</v>
      </c>
      <c r="G143">
        <v>509</v>
      </c>
      <c r="H143">
        <v>570000</v>
      </c>
      <c r="I143">
        <v>69</v>
      </c>
      <c r="J143">
        <v>77000</v>
      </c>
      <c r="K143">
        <v>0.01</v>
      </c>
      <c r="L143">
        <v>10</v>
      </c>
      <c r="M143">
        <v>277</v>
      </c>
      <c r="N143">
        <v>310000</v>
      </c>
      <c r="O143">
        <v>0.01</v>
      </c>
      <c r="P143">
        <v>0.02</v>
      </c>
      <c r="Q143">
        <v>25</v>
      </c>
      <c r="R143">
        <v>51</v>
      </c>
      <c r="S143">
        <v>182142594</v>
      </c>
      <c r="T143">
        <v>342</v>
      </c>
      <c r="U143">
        <v>620000</v>
      </c>
      <c r="V143">
        <v>27</v>
      </c>
      <c r="W143">
        <v>49000</v>
      </c>
      <c r="X143">
        <v>0.53</v>
      </c>
      <c r="Y143">
        <v>970</v>
      </c>
      <c r="Z143">
        <v>275</v>
      </c>
      <c r="AA143">
        <v>500000</v>
      </c>
      <c r="AB143">
        <v>0.53</v>
      </c>
      <c r="AC143">
        <v>1.4</v>
      </c>
      <c r="AD143">
        <v>2600</v>
      </c>
      <c r="AE143">
        <v>58</v>
      </c>
    </row>
    <row r="144" spans="1:31" x14ac:dyDescent="0.3">
      <c r="A144" t="s">
        <v>220</v>
      </c>
      <c r="B144" t="s">
        <v>222</v>
      </c>
      <c r="C144">
        <v>585</v>
      </c>
      <c r="D144" t="s">
        <v>14</v>
      </c>
      <c r="E144">
        <v>1990</v>
      </c>
      <c r="F144">
        <v>15089</v>
      </c>
      <c r="G144">
        <v>102</v>
      </c>
      <c r="H144">
        <v>15</v>
      </c>
      <c r="I144">
        <v>10</v>
      </c>
      <c r="J144">
        <v>1.6</v>
      </c>
      <c r="K144">
        <v>0</v>
      </c>
      <c r="L144">
        <v>0</v>
      </c>
      <c r="M144">
        <v>66</v>
      </c>
      <c r="N144">
        <v>10</v>
      </c>
      <c r="S144">
        <v>20918</v>
      </c>
      <c r="T144">
        <v>53</v>
      </c>
      <c r="U144">
        <v>11</v>
      </c>
      <c r="V144">
        <v>1.7</v>
      </c>
      <c r="W144">
        <v>0.36</v>
      </c>
      <c r="X144">
        <v>0</v>
      </c>
      <c r="Y144">
        <v>0</v>
      </c>
      <c r="Z144">
        <v>44</v>
      </c>
      <c r="AA144">
        <v>9.1999999999999993</v>
      </c>
      <c r="AB144">
        <v>0</v>
      </c>
      <c r="AC144">
        <v>0</v>
      </c>
      <c r="AD144">
        <v>0</v>
      </c>
      <c r="AE144">
        <v>87</v>
      </c>
    </row>
    <row r="145" spans="1:31" x14ac:dyDescent="0.3">
      <c r="A145" t="s">
        <v>217</v>
      </c>
      <c r="B145" t="s">
        <v>219</v>
      </c>
      <c r="C145">
        <v>591</v>
      </c>
      <c r="D145" t="s">
        <v>21</v>
      </c>
      <c r="E145">
        <v>1990</v>
      </c>
      <c r="F145">
        <v>2486776</v>
      </c>
      <c r="G145">
        <v>52</v>
      </c>
      <c r="H145">
        <v>1300</v>
      </c>
      <c r="I145">
        <v>8.3000000000000007</v>
      </c>
      <c r="J145">
        <v>210</v>
      </c>
      <c r="K145">
        <v>1.4</v>
      </c>
      <c r="L145">
        <v>34</v>
      </c>
      <c r="M145">
        <v>40</v>
      </c>
      <c r="N145">
        <v>1000</v>
      </c>
      <c r="O145">
        <v>14</v>
      </c>
      <c r="P145">
        <v>5.5</v>
      </c>
      <c r="Q145">
        <v>140</v>
      </c>
      <c r="R145">
        <v>85</v>
      </c>
      <c r="S145">
        <v>3864170</v>
      </c>
      <c r="T145">
        <v>61</v>
      </c>
      <c r="U145">
        <v>2400</v>
      </c>
      <c r="V145">
        <v>4.8</v>
      </c>
      <c r="W145">
        <v>180</v>
      </c>
      <c r="X145">
        <v>1.1000000000000001</v>
      </c>
      <c r="Y145">
        <v>42</v>
      </c>
      <c r="Z145">
        <v>48</v>
      </c>
      <c r="AA145">
        <v>1800</v>
      </c>
      <c r="AB145">
        <v>13</v>
      </c>
      <c r="AC145">
        <v>6.3</v>
      </c>
      <c r="AD145">
        <v>240</v>
      </c>
      <c r="AE145">
        <v>77</v>
      </c>
    </row>
    <row r="146" spans="1:31" x14ac:dyDescent="0.3">
      <c r="A146" t="s">
        <v>214</v>
      </c>
      <c r="B146" t="s">
        <v>216</v>
      </c>
      <c r="C146">
        <v>598</v>
      </c>
      <c r="D146" t="s">
        <v>14</v>
      </c>
      <c r="E146">
        <v>1990</v>
      </c>
      <c r="F146">
        <v>4157903</v>
      </c>
      <c r="G146">
        <v>694</v>
      </c>
      <c r="H146">
        <v>29000</v>
      </c>
      <c r="I146">
        <v>105</v>
      </c>
      <c r="J146">
        <v>4400</v>
      </c>
      <c r="K146">
        <v>0.38</v>
      </c>
      <c r="L146">
        <v>16</v>
      </c>
      <c r="M146">
        <v>309</v>
      </c>
      <c r="N146">
        <v>13000</v>
      </c>
      <c r="O146">
        <v>0.21</v>
      </c>
      <c r="P146">
        <v>0.63</v>
      </c>
      <c r="Q146">
        <v>26</v>
      </c>
      <c r="R146">
        <v>19</v>
      </c>
      <c r="S146">
        <v>7321262</v>
      </c>
      <c r="T146">
        <v>437</v>
      </c>
      <c r="U146">
        <v>32000</v>
      </c>
      <c r="V146">
        <v>33</v>
      </c>
      <c r="W146">
        <v>2400</v>
      </c>
      <c r="X146">
        <v>5.4</v>
      </c>
      <c r="Y146">
        <v>390</v>
      </c>
      <c r="Z146">
        <v>347</v>
      </c>
      <c r="AA146">
        <v>25000</v>
      </c>
      <c r="AB146">
        <v>9.1999999999999993</v>
      </c>
      <c r="AC146">
        <v>32</v>
      </c>
      <c r="AD146">
        <v>2300</v>
      </c>
      <c r="AE146">
        <v>89</v>
      </c>
    </row>
    <row r="147" spans="1:31" x14ac:dyDescent="0.3">
      <c r="A147" t="s">
        <v>211</v>
      </c>
      <c r="B147" t="s">
        <v>213</v>
      </c>
      <c r="C147">
        <v>600</v>
      </c>
      <c r="D147" t="s">
        <v>21</v>
      </c>
      <c r="E147">
        <v>1990</v>
      </c>
      <c r="F147">
        <v>4249747</v>
      </c>
      <c r="G147">
        <v>92</v>
      </c>
      <c r="H147">
        <v>3900</v>
      </c>
      <c r="I147">
        <v>4.5999999999999996</v>
      </c>
      <c r="J147">
        <v>200</v>
      </c>
      <c r="K147">
        <v>0.14000000000000001</v>
      </c>
      <c r="L147">
        <v>6</v>
      </c>
      <c r="M147">
        <v>66</v>
      </c>
      <c r="N147">
        <v>2800</v>
      </c>
      <c r="O147">
        <v>0.92</v>
      </c>
      <c r="P147">
        <v>0.61</v>
      </c>
      <c r="Q147">
        <v>26</v>
      </c>
      <c r="R147">
        <v>77</v>
      </c>
      <c r="S147">
        <v>6802295</v>
      </c>
      <c r="T147">
        <v>59</v>
      </c>
      <c r="U147">
        <v>4000</v>
      </c>
      <c r="V147">
        <v>2.9</v>
      </c>
      <c r="W147">
        <v>200</v>
      </c>
      <c r="X147">
        <v>0.96</v>
      </c>
      <c r="Y147">
        <v>65</v>
      </c>
      <c r="Z147">
        <v>44</v>
      </c>
      <c r="AA147">
        <v>3000</v>
      </c>
      <c r="AB147">
        <v>10</v>
      </c>
      <c r="AC147">
        <v>4.5999999999999996</v>
      </c>
      <c r="AD147">
        <v>310</v>
      </c>
      <c r="AE147">
        <v>75</v>
      </c>
    </row>
    <row r="148" spans="1:31" x14ac:dyDescent="0.3">
      <c r="A148" t="s">
        <v>208</v>
      </c>
      <c r="B148" t="s">
        <v>210</v>
      </c>
      <c r="C148">
        <v>604</v>
      </c>
      <c r="D148" t="s">
        <v>21</v>
      </c>
      <c r="E148">
        <v>1990</v>
      </c>
      <c r="F148">
        <v>21772035</v>
      </c>
      <c r="G148">
        <v>336</v>
      </c>
      <c r="H148">
        <v>73000</v>
      </c>
      <c r="I148">
        <v>34</v>
      </c>
      <c r="J148">
        <v>7500</v>
      </c>
      <c r="K148">
        <v>1.5</v>
      </c>
      <c r="L148">
        <v>320</v>
      </c>
      <c r="M148">
        <v>246</v>
      </c>
      <c r="N148">
        <v>53000</v>
      </c>
      <c r="O148">
        <v>2.5</v>
      </c>
      <c r="P148">
        <v>6.2</v>
      </c>
      <c r="Q148">
        <v>1300</v>
      </c>
      <c r="R148">
        <v>71</v>
      </c>
      <c r="S148">
        <v>30375603</v>
      </c>
      <c r="T148">
        <v>164</v>
      </c>
      <c r="U148">
        <v>50000</v>
      </c>
      <c r="V148">
        <v>7.7</v>
      </c>
      <c r="W148">
        <v>2300</v>
      </c>
      <c r="X148">
        <v>1.4</v>
      </c>
      <c r="Y148">
        <v>420</v>
      </c>
      <c r="Z148">
        <v>124</v>
      </c>
      <c r="AA148">
        <v>38000</v>
      </c>
      <c r="AB148">
        <v>6.1</v>
      </c>
      <c r="AC148">
        <v>7.5</v>
      </c>
      <c r="AD148">
        <v>2300</v>
      </c>
      <c r="AE148">
        <v>79</v>
      </c>
    </row>
    <row r="149" spans="1:31" x14ac:dyDescent="0.3">
      <c r="A149" t="s">
        <v>205</v>
      </c>
      <c r="B149" t="s">
        <v>207</v>
      </c>
      <c r="C149">
        <v>608</v>
      </c>
      <c r="D149" t="s">
        <v>14</v>
      </c>
      <c r="E149">
        <v>1990</v>
      </c>
      <c r="F149">
        <v>61948688</v>
      </c>
      <c r="G149">
        <v>1003</v>
      </c>
      <c r="H149">
        <v>620000</v>
      </c>
      <c r="I149">
        <v>55</v>
      </c>
      <c r="J149">
        <v>34000</v>
      </c>
      <c r="K149">
        <v>0</v>
      </c>
      <c r="L149">
        <v>1</v>
      </c>
      <c r="M149">
        <v>441</v>
      </c>
      <c r="N149">
        <v>270000</v>
      </c>
      <c r="O149">
        <v>0</v>
      </c>
      <c r="P149">
        <v>0.01</v>
      </c>
      <c r="Q149">
        <v>8.5</v>
      </c>
      <c r="R149">
        <v>120</v>
      </c>
      <c r="S149">
        <v>98393574</v>
      </c>
      <c r="T149">
        <v>438</v>
      </c>
      <c r="U149">
        <v>430000</v>
      </c>
      <c r="V149">
        <v>27</v>
      </c>
      <c r="W149">
        <v>27000</v>
      </c>
      <c r="X149">
        <v>0.06</v>
      </c>
      <c r="Y149">
        <v>58</v>
      </c>
      <c r="Z149">
        <v>292</v>
      </c>
      <c r="AA149">
        <v>290000</v>
      </c>
      <c r="AB149">
        <v>0.11</v>
      </c>
      <c r="AC149">
        <v>0.32</v>
      </c>
      <c r="AD149">
        <v>310</v>
      </c>
      <c r="AE149">
        <v>80</v>
      </c>
    </row>
    <row r="150" spans="1:31" x14ac:dyDescent="0.3">
      <c r="A150" t="s">
        <v>202</v>
      </c>
      <c r="B150" t="s">
        <v>204</v>
      </c>
      <c r="C150">
        <v>616</v>
      </c>
      <c r="D150" t="s">
        <v>28</v>
      </c>
      <c r="E150">
        <v>1990</v>
      </c>
      <c r="F150">
        <v>38149944</v>
      </c>
      <c r="G150">
        <v>61</v>
      </c>
      <c r="H150">
        <v>23000</v>
      </c>
      <c r="I150">
        <v>3.8</v>
      </c>
      <c r="J150">
        <v>1400</v>
      </c>
      <c r="K150">
        <v>0.03</v>
      </c>
      <c r="L150">
        <v>12</v>
      </c>
      <c r="M150">
        <v>49</v>
      </c>
      <c r="N150">
        <v>19000</v>
      </c>
      <c r="O150">
        <v>0.4</v>
      </c>
      <c r="P150">
        <v>0.19</v>
      </c>
      <c r="Q150">
        <v>74</v>
      </c>
      <c r="R150">
        <v>86</v>
      </c>
      <c r="S150">
        <v>38216635</v>
      </c>
      <c r="T150">
        <v>27</v>
      </c>
      <c r="U150">
        <v>10000</v>
      </c>
      <c r="V150">
        <v>1.7</v>
      </c>
      <c r="W150">
        <v>650</v>
      </c>
      <c r="X150">
        <v>0.03</v>
      </c>
      <c r="Y150">
        <v>12</v>
      </c>
      <c r="Z150">
        <v>22</v>
      </c>
      <c r="AA150">
        <v>8300</v>
      </c>
      <c r="AB150">
        <v>1.2</v>
      </c>
      <c r="AC150">
        <v>0.25</v>
      </c>
      <c r="AD150">
        <v>96</v>
      </c>
      <c r="AE150">
        <v>85</v>
      </c>
    </row>
    <row r="151" spans="1:31" x14ac:dyDescent="0.3">
      <c r="A151" t="s">
        <v>199</v>
      </c>
      <c r="B151" t="s">
        <v>201</v>
      </c>
      <c r="C151">
        <v>620</v>
      </c>
      <c r="D151" t="s">
        <v>28</v>
      </c>
      <c r="E151">
        <v>1990</v>
      </c>
      <c r="F151">
        <v>9899450</v>
      </c>
      <c r="G151">
        <v>91</v>
      </c>
      <c r="H151">
        <v>9000</v>
      </c>
      <c r="I151">
        <v>3.1</v>
      </c>
      <c r="J151">
        <v>310</v>
      </c>
      <c r="K151">
        <v>0.13</v>
      </c>
      <c r="L151">
        <v>13</v>
      </c>
      <c r="M151">
        <v>71</v>
      </c>
      <c r="N151">
        <v>7100</v>
      </c>
      <c r="O151">
        <v>1</v>
      </c>
      <c r="P151">
        <v>0.71</v>
      </c>
      <c r="Q151">
        <v>71</v>
      </c>
      <c r="R151">
        <v>88</v>
      </c>
      <c r="S151">
        <v>10608156</v>
      </c>
      <c r="T151">
        <v>30</v>
      </c>
      <c r="U151">
        <v>3100</v>
      </c>
      <c r="V151">
        <v>1.3</v>
      </c>
      <c r="W151">
        <v>140</v>
      </c>
      <c r="X151">
        <v>0.57999999999999996</v>
      </c>
      <c r="Y151">
        <v>61</v>
      </c>
      <c r="Z151">
        <v>26</v>
      </c>
      <c r="AA151">
        <v>2700</v>
      </c>
      <c r="AB151">
        <v>18</v>
      </c>
      <c r="AC151">
        <v>4.7</v>
      </c>
      <c r="AD151">
        <v>500</v>
      </c>
      <c r="AE151">
        <v>85</v>
      </c>
    </row>
    <row r="152" spans="1:31" x14ac:dyDescent="0.3">
      <c r="A152" t="s">
        <v>196</v>
      </c>
      <c r="B152" t="s">
        <v>198</v>
      </c>
      <c r="C152">
        <v>630</v>
      </c>
      <c r="D152" t="s">
        <v>21</v>
      </c>
      <c r="E152">
        <v>1990</v>
      </c>
      <c r="F152">
        <v>3517984</v>
      </c>
      <c r="G152">
        <v>6.3</v>
      </c>
      <c r="H152">
        <v>220</v>
      </c>
      <c r="I152">
        <v>2</v>
      </c>
      <c r="J152">
        <v>69</v>
      </c>
      <c r="K152">
        <v>0</v>
      </c>
      <c r="L152">
        <v>0</v>
      </c>
      <c r="M152">
        <v>5.2</v>
      </c>
      <c r="N152">
        <v>180</v>
      </c>
      <c r="R152">
        <v>87</v>
      </c>
      <c r="S152">
        <v>3688318</v>
      </c>
      <c r="T152">
        <v>1.9</v>
      </c>
      <c r="U152">
        <v>70</v>
      </c>
      <c r="V152">
        <v>0.28999999999999998</v>
      </c>
      <c r="W152">
        <v>11</v>
      </c>
      <c r="X152">
        <v>0</v>
      </c>
      <c r="Y152">
        <v>0</v>
      </c>
      <c r="Z152">
        <v>1.6</v>
      </c>
      <c r="AA152">
        <v>58</v>
      </c>
      <c r="AB152">
        <v>0</v>
      </c>
      <c r="AC152">
        <v>0</v>
      </c>
      <c r="AD152">
        <v>0</v>
      </c>
      <c r="AE152">
        <v>87</v>
      </c>
    </row>
    <row r="153" spans="1:31" x14ac:dyDescent="0.3">
      <c r="A153" t="s">
        <v>193</v>
      </c>
      <c r="B153" t="s">
        <v>195</v>
      </c>
      <c r="C153">
        <v>634</v>
      </c>
      <c r="D153" t="s">
        <v>7</v>
      </c>
      <c r="E153">
        <v>1990</v>
      </c>
      <c r="F153">
        <v>476517</v>
      </c>
      <c r="G153">
        <v>58</v>
      </c>
      <c r="H153">
        <v>280</v>
      </c>
      <c r="I153">
        <v>5.7</v>
      </c>
      <c r="J153">
        <v>27</v>
      </c>
      <c r="K153">
        <v>0</v>
      </c>
      <c r="L153">
        <v>0</v>
      </c>
      <c r="M153">
        <v>44</v>
      </c>
      <c r="N153">
        <v>210</v>
      </c>
      <c r="R153">
        <v>87</v>
      </c>
      <c r="S153">
        <v>2168673</v>
      </c>
      <c r="T153">
        <v>53</v>
      </c>
      <c r="U153">
        <v>1100</v>
      </c>
      <c r="V153">
        <v>0.12</v>
      </c>
      <c r="W153">
        <v>2.7</v>
      </c>
      <c r="X153">
        <v>0</v>
      </c>
      <c r="Y153">
        <v>0</v>
      </c>
      <c r="Z153">
        <v>40</v>
      </c>
      <c r="AA153">
        <v>870</v>
      </c>
      <c r="AB153">
        <v>0</v>
      </c>
      <c r="AC153">
        <v>0</v>
      </c>
      <c r="AD153">
        <v>0</v>
      </c>
      <c r="AE153">
        <v>0</v>
      </c>
    </row>
    <row r="154" spans="1:31" x14ac:dyDescent="0.3">
      <c r="A154" t="s">
        <v>190</v>
      </c>
      <c r="B154" t="s">
        <v>192</v>
      </c>
      <c r="C154">
        <v>410</v>
      </c>
      <c r="D154" t="s">
        <v>14</v>
      </c>
      <c r="E154">
        <v>1990</v>
      </c>
      <c r="F154">
        <v>42972254</v>
      </c>
      <c r="G154">
        <v>223</v>
      </c>
      <c r="H154">
        <v>96000</v>
      </c>
      <c r="I154">
        <v>11</v>
      </c>
      <c r="J154">
        <v>4700</v>
      </c>
      <c r="K154">
        <v>0.01</v>
      </c>
      <c r="L154">
        <v>6</v>
      </c>
      <c r="M154">
        <v>164</v>
      </c>
      <c r="N154">
        <v>71000</v>
      </c>
      <c r="O154">
        <v>0.05</v>
      </c>
      <c r="P154">
        <v>0.08</v>
      </c>
      <c r="Q154">
        <v>36</v>
      </c>
      <c r="R154">
        <v>91</v>
      </c>
      <c r="S154">
        <v>49262698</v>
      </c>
      <c r="T154">
        <v>143</v>
      </c>
      <c r="U154">
        <v>71000</v>
      </c>
      <c r="V154">
        <v>5.2</v>
      </c>
      <c r="W154">
        <v>2600</v>
      </c>
      <c r="X154">
        <v>0.01</v>
      </c>
      <c r="Y154">
        <v>5</v>
      </c>
      <c r="Z154">
        <v>97</v>
      </c>
      <c r="AA154">
        <v>48000</v>
      </c>
      <c r="AB154">
        <v>0.1</v>
      </c>
      <c r="AC154">
        <v>0.1</v>
      </c>
      <c r="AD154">
        <v>47</v>
      </c>
      <c r="AE154">
        <v>87</v>
      </c>
    </row>
    <row r="155" spans="1:31" x14ac:dyDescent="0.3">
      <c r="A155" t="s">
        <v>187</v>
      </c>
      <c r="B155" t="s">
        <v>189</v>
      </c>
      <c r="C155">
        <v>498</v>
      </c>
      <c r="D155" t="s">
        <v>28</v>
      </c>
      <c r="E155">
        <v>1990</v>
      </c>
      <c r="F155">
        <v>4364114</v>
      </c>
      <c r="G155">
        <v>78</v>
      </c>
      <c r="H155">
        <v>3400</v>
      </c>
      <c r="I155">
        <v>5.6</v>
      </c>
      <c r="J155">
        <v>250</v>
      </c>
      <c r="K155">
        <v>0.02</v>
      </c>
      <c r="L155">
        <v>1</v>
      </c>
      <c r="M155">
        <v>56</v>
      </c>
      <c r="N155">
        <v>2500</v>
      </c>
      <c r="O155">
        <v>0.09</v>
      </c>
      <c r="P155">
        <v>0.05</v>
      </c>
      <c r="Q155">
        <v>2.2999999999999998</v>
      </c>
      <c r="R155">
        <v>70</v>
      </c>
      <c r="S155">
        <v>3487204</v>
      </c>
      <c r="T155">
        <v>226</v>
      </c>
      <c r="U155">
        <v>7900</v>
      </c>
      <c r="V155">
        <v>14</v>
      </c>
      <c r="W155">
        <v>480</v>
      </c>
      <c r="X155">
        <v>2.2999999999999998</v>
      </c>
      <c r="Y155">
        <v>81</v>
      </c>
      <c r="Z155">
        <v>159</v>
      </c>
      <c r="AA155">
        <v>5500</v>
      </c>
      <c r="AB155">
        <v>6.2</v>
      </c>
      <c r="AC155">
        <v>9.8000000000000007</v>
      </c>
      <c r="AD155">
        <v>340</v>
      </c>
      <c r="AE155">
        <v>81</v>
      </c>
    </row>
    <row r="156" spans="1:31" x14ac:dyDescent="0.3">
      <c r="A156" t="s">
        <v>184</v>
      </c>
      <c r="B156" t="s">
        <v>186</v>
      </c>
      <c r="C156">
        <v>642</v>
      </c>
      <c r="D156" t="s">
        <v>28</v>
      </c>
      <c r="E156">
        <v>1990</v>
      </c>
      <c r="F156">
        <v>23372101</v>
      </c>
      <c r="G156">
        <v>279</v>
      </c>
      <c r="H156">
        <v>65000</v>
      </c>
      <c r="I156">
        <v>6.9</v>
      </c>
      <c r="J156">
        <v>1600</v>
      </c>
      <c r="K156">
        <v>0.13</v>
      </c>
      <c r="L156">
        <v>31</v>
      </c>
      <c r="M156">
        <v>148</v>
      </c>
      <c r="N156">
        <v>35000</v>
      </c>
      <c r="O156">
        <v>0.19</v>
      </c>
      <c r="P156">
        <v>0.28000000000000003</v>
      </c>
      <c r="Q156">
        <v>65</v>
      </c>
      <c r="R156">
        <v>47</v>
      </c>
      <c r="S156">
        <v>21698585</v>
      </c>
      <c r="T156">
        <v>123</v>
      </c>
      <c r="U156">
        <v>27000</v>
      </c>
      <c r="V156">
        <v>5.4</v>
      </c>
      <c r="W156">
        <v>1200</v>
      </c>
      <c r="X156">
        <v>0.41</v>
      </c>
      <c r="Y156">
        <v>89</v>
      </c>
      <c r="Z156">
        <v>87</v>
      </c>
      <c r="AA156">
        <v>19000</v>
      </c>
      <c r="AB156">
        <v>2.7</v>
      </c>
      <c r="AC156">
        <v>2.4</v>
      </c>
      <c r="AD156">
        <v>520</v>
      </c>
      <c r="AE156">
        <v>82</v>
      </c>
    </row>
    <row r="157" spans="1:31" x14ac:dyDescent="0.3">
      <c r="A157" t="s">
        <v>181</v>
      </c>
      <c r="B157" t="s">
        <v>183</v>
      </c>
      <c r="C157">
        <v>643</v>
      </c>
      <c r="D157" t="s">
        <v>28</v>
      </c>
      <c r="E157">
        <v>1990</v>
      </c>
      <c r="F157">
        <v>148148752</v>
      </c>
      <c r="G157">
        <v>88</v>
      </c>
      <c r="H157">
        <v>130000</v>
      </c>
      <c r="I157">
        <v>8.1999999999999993</v>
      </c>
      <c r="J157">
        <v>12000</v>
      </c>
      <c r="K157">
        <v>0.04</v>
      </c>
      <c r="L157">
        <v>65</v>
      </c>
      <c r="M157">
        <v>50</v>
      </c>
      <c r="N157">
        <v>73000</v>
      </c>
      <c r="O157">
        <v>0.24</v>
      </c>
      <c r="P157">
        <v>0.12</v>
      </c>
      <c r="Q157">
        <v>180</v>
      </c>
      <c r="R157">
        <v>69</v>
      </c>
      <c r="S157">
        <v>142833689</v>
      </c>
      <c r="T157">
        <v>114</v>
      </c>
      <c r="U157">
        <v>160000</v>
      </c>
      <c r="V157">
        <v>12</v>
      </c>
      <c r="W157">
        <v>17000</v>
      </c>
      <c r="X157">
        <v>0.98</v>
      </c>
      <c r="Y157">
        <v>1400</v>
      </c>
      <c r="Z157">
        <v>89</v>
      </c>
      <c r="AA157">
        <v>130000</v>
      </c>
      <c r="AB157">
        <v>6.2</v>
      </c>
      <c r="AC157">
        <v>5.5</v>
      </c>
      <c r="AD157">
        <v>7900</v>
      </c>
      <c r="AE157">
        <v>83</v>
      </c>
    </row>
    <row r="158" spans="1:31" x14ac:dyDescent="0.3">
      <c r="A158" t="s">
        <v>178</v>
      </c>
      <c r="B158" t="s">
        <v>180</v>
      </c>
      <c r="C158">
        <v>646</v>
      </c>
      <c r="D158" t="s">
        <v>0</v>
      </c>
      <c r="E158">
        <v>1990</v>
      </c>
      <c r="F158">
        <v>7214696</v>
      </c>
      <c r="G158">
        <v>96</v>
      </c>
      <c r="H158">
        <v>6900</v>
      </c>
      <c r="I158">
        <v>5.0999999999999996</v>
      </c>
      <c r="J158">
        <v>370</v>
      </c>
      <c r="K158">
        <v>6.5</v>
      </c>
      <c r="L158">
        <v>470</v>
      </c>
      <c r="M158">
        <v>83</v>
      </c>
      <c r="N158">
        <v>6000</v>
      </c>
      <c r="O158">
        <v>38</v>
      </c>
      <c r="P158">
        <v>31</v>
      </c>
      <c r="Q158">
        <v>2300</v>
      </c>
      <c r="R158">
        <v>110</v>
      </c>
      <c r="S158">
        <v>11776522</v>
      </c>
      <c r="T158">
        <v>89</v>
      </c>
      <c r="U158">
        <v>10000</v>
      </c>
      <c r="V158">
        <v>6.9</v>
      </c>
      <c r="W158">
        <v>810</v>
      </c>
      <c r="X158">
        <v>4.2</v>
      </c>
      <c r="Y158">
        <v>490</v>
      </c>
      <c r="Z158">
        <v>69</v>
      </c>
      <c r="AA158">
        <v>8100</v>
      </c>
      <c r="AB158">
        <v>30</v>
      </c>
      <c r="AC158">
        <v>21</v>
      </c>
      <c r="AD158">
        <v>2500</v>
      </c>
      <c r="AE158">
        <v>70</v>
      </c>
    </row>
    <row r="159" spans="1:31" x14ac:dyDescent="0.3">
      <c r="A159" t="s">
        <v>175</v>
      </c>
      <c r="B159" t="s">
        <v>177</v>
      </c>
      <c r="C159">
        <v>659</v>
      </c>
      <c r="D159" t="s">
        <v>21</v>
      </c>
      <c r="E159">
        <v>1990</v>
      </c>
      <c r="F159">
        <v>40833</v>
      </c>
      <c r="G159">
        <v>1</v>
      </c>
      <c r="H159">
        <v>0.42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S159">
        <v>54191</v>
      </c>
      <c r="T159">
        <v>1.8</v>
      </c>
      <c r="U159">
        <v>1</v>
      </c>
      <c r="V159">
        <v>2.9</v>
      </c>
      <c r="W159">
        <v>1.6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3">
      <c r="A160" t="s">
        <v>172</v>
      </c>
      <c r="B160" t="s">
        <v>174</v>
      </c>
      <c r="C160">
        <v>662</v>
      </c>
      <c r="D160" t="s">
        <v>21</v>
      </c>
      <c r="E160">
        <v>1990</v>
      </c>
      <c r="F160">
        <v>138180</v>
      </c>
      <c r="G160">
        <v>16</v>
      </c>
      <c r="H160">
        <v>22</v>
      </c>
      <c r="I160">
        <v>4</v>
      </c>
      <c r="J160">
        <v>5.5</v>
      </c>
      <c r="K160">
        <v>0</v>
      </c>
      <c r="L160">
        <v>0</v>
      </c>
      <c r="M160">
        <v>11</v>
      </c>
      <c r="N160">
        <v>15</v>
      </c>
      <c r="R160">
        <v>87</v>
      </c>
      <c r="S160">
        <v>182273</v>
      </c>
      <c r="T160">
        <v>8.6999999999999993</v>
      </c>
      <c r="U160">
        <v>16</v>
      </c>
      <c r="V160">
        <v>1.2</v>
      </c>
      <c r="W160">
        <v>2.2000000000000002</v>
      </c>
      <c r="X160">
        <v>0</v>
      </c>
      <c r="Y160">
        <v>0</v>
      </c>
      <c r="Z160">
        <v>5.7</v>
      </c>
      <c r="AA160">
        <v>10</v>
      </c>
      <c r="AB160">
        <v>0</v>
      </c>
      <c r="AC160">
        <v>0</v>
      </c>
      <c r="AD160">
        <v>0</v>
      </c>
      <c r="AE160">
        <v>87</v>
      </c>
    </row>
    <row r="161" spans="1:31" x14ac:dyDescent="0.3">
      <c r="A161" t="s">
        <v>169</v>
      </c>
      <c r="B161" t="s">
        <v>171</v>
      </c>
      <c r="C161">
        <v>670</v>
      </c>
      <c r="D161" t="s">
        <v>21</v>
      </c>
      <c r="E161">
        <v>1990</v>
      </c>
      <c r="F161">
        <v>107509</v>
      </c>
      <c r="G161">
        <v>66</v>
      </c>
      <c r="H161">
        <v>71</v>
      </c>
      <c r="I161">
        <v>1</v>
      </c>
      <c r="J161">
        <v>1.1000000000000001</v>
      </c>
      <c r="K161">
        <v>0</v>
      </c>
      <c r="L161">
        <v>0</v>
      </c>
      <c r="M161">
        <v>27</v>
      </c>
      <c r="N161">
        <v>29</v>
      </c>
      <c r="R161">
        <v>6.8</v>
      </c>
      <c r="S161">
        <v>109373</v>
      </c>
      <c r="T161">
        <v>40</v>
      </c>
      <c r="U161">
        <v>44</v>
      </c>
      <c r="V161">
        <v>2.8</v>
      </c>
      <c r="W161">
        <v>3.1</v>
      </c>
      <c r="X161">
        <v>0</v>
      </c>
      <c r="Y161">
        <v>0</v>
      </c>
      <c r="Z161">
        <v>24</v>
      </c>
      <c r="AA161">
        <v>26</v>
      </c>
      <c r="AB161">
        <v>0</v>
      </c>
      <c r="AC161">
        <v>0</v>
      </c>
      <c r="AD161">
        <v>0</v>
      </c>
      <c r="AE161">
        <v>11</v>
      </c>
    </row>
    <row r="162" spans="1:31" x14ac:dyDescent="0.3">
      <c r="A162" t="s">
        <v>166</v>
      </c>
      <c r="B162" t="s">
        <v>168</v>
      </c>
      <c r="C162">
        <v>882</v>
      </c>
      <c r="D162" t="s">
        <v>14</v>
      </c>
      <c r="E162">
        <v>1990</v>
      </c>
      <c r="F162">
        <v>162865</v>
      </c>
      <c r="G162">
        <v>53</v>
      </c>
      <c r="H162">
        <v>86</v>
      </c>
      <c r="I162">
        <v>4.8</v>
      </c>
      <c r="J162">
        <v>7.8</v>
      </c>
      <c r="K162">
        <v>0</v>
      </c>
      <c r="L162">
        <v>0</v>
      </c>
      <c r="M162">
        <v>36</v>
      </c>
      <c r="N162">
        <v>59</v>
      </c>
      <c r="R162">
        <v>75</v>
      </c>
      <c r="S162">
        <v>190372</v>
      </c>
      <c r="T162">
        <v>29</v>
      </c>
      <c r="U162">
        <v>54</v>
      </c>
      <c r="V162">
        <v>3.2</v>
      </c>
      <c r="W162">
        <v>6.1</v>
      </c>
      <c r="X162">
        <v>0</v>
      </c>
      <c r="Y162">
        <v>0</v>
      </c>
      <c r="Z162">
        <v>18</v>
      </c>
      <c r="AA162">
        <v>33</v>
      </c>
      <c r="AB162">
        <v>0</v>
      </c>
      <c r="AC162">
        <v>0</v>
      </c>
      <c r="AD162">
        <v>0</v>
      </c>
      <c r="AE162">
        <v>66</v>
      </c>
    </row>
    <row r="163" spans="1:31" x14ac:dyDescent="0.3">
      <c r="A163" t="s">
        <v>163</v>
      </c>
      <c r="B163" t="s">
        <v>165</v>
      </c>
      <c r="C163">
        <v>674</v>
      </c>
      <c r="D163" t="s">
        <v>28</v>
      </c>
      <c r="E163">
        <v>1990</v>
      </c>
      <c r="F163">
        <v>24135</v>
      </c>
      <c r="G163">
        <v>7.3</v>
      </c>
      <c r="H163">
        <v>1.8</v>
      </c>
      <c r="I163">
        <v>0</v>
      </c>
      <c r="J163">
        <v>0</v>
      </c>
      <c r="K163">
        <v>0</v>
      </c>
      <c r="L163">
        <v>0</v>
      </c>
      <c r="M163">
        <v>4.8</v>
      </c>
      <c r="N163">
        <v>1.1000000000000001</v>
      </c>
      <c r="R163">
        <v>87</v>
      </c>
      <c r="S163">
        <v>31448</v>
      </c>
      <c r="T163">
        <v>1.9</v>
      </c>
      <c r="U163">
        <v>0.61</v>
      </c>
      <c r="V163">
        <v>0</v>
      </c>
      <c r="W163">
        <v>0</v>
      </c>
      <c r="X163">
        <v>0</v>
      </c>
      <c r="Y163">
        <v>0</v>
      </c>
      <c r="Z163">
        <v>1.5</v>
      </c>
      <c r="AA163">
        <v>0.48</v>
      </c>
      <c r="AB163">
        <v>0</v>
      </c>
      <c r="AC163">
        <v>0</v>
      </c>
      <c r="AD163">
        <v>0</v>
      </c>
      <c r="AE163">
        <v>0</v>
      </c>
    </row>
    <row r="164" spans="1:31" x14ac:dyDescent="0.3">
      <c r="A164" t="s">
        <v>160</v>
      </c>
      <c r="B164" t="s">
        <v>162</v>
      </c>
      <c r="C164">
        <v>678</v>
      </c>
      <c r="D164" t="s">
        <v>0</v>
      </c>
      <c r="E164">
        <v>1990</v>
      </c>
      <c r="F164">
        <v>117395</v>
      </c>
      <c r="G164">
        <v>255</v>
      </c>
      <c r="H164">
        <v>300</v>
      </c>
      <c r="I164">
        <v>37</v>
      </c>
      <c r="J164">
        <v>44</v>
      </c>
      <c r="K164">
        <v>0</v>
      </c>
      <c r="L164">
        <v>0</v>
      </c>
      <c r="M164">
        <v>135</v>
      </c>
      <c r="N164">
        <v>160</v>
      </c>
      <c r="O164">
        <v>0.51</v>
      </c>
      <c r="P164">
        <v>0.68</v>
      </c>
      <c r="Q164">
        <v>0.8</v>
      </c>
      <c r="R164">
        <v>11</v>
      </c>
      <c r="S164">
        <v>192993</v>
      </c>
      <c r="T164">
        <v>114</v>
      </c>
      <c r="U164">
        <v>220</v>
      </c>
      <c r="V164">
        <v>9.3000000000000007</v>
      </c>
      <c r="W164">
        <v>18</v>
      </c>
      <c r="X164">
        <v>4.7</v>
      </c>
      <c r="Y164">
        <v>9</v>
      </c>
      <c r="Z164">
        <v>91</v>
      </c>
      <c r="AA164">
        <v>180</v>
      </c>
      <c r="AB164">
        <v>20</v>
      </c>
      <c r="AC164">
        <v>19</v>
      </c>
      <c r="AD164">
        <v>36</v>
      </c>
      <c r="AE164">
        <v>84</v>
      </c>
    </row>
    <row r="165" spans="1:31" x14ac:dyDescent="0.3">
      <c r="A165" t="s">
        <v>157</v>
      </c>
      <c r="B165" t="s">
        <v>159</v>
      </c>
      <c r="C165">
        <v>682</v>
      </c>
      <c r="D165" t="s">
        <v>7</v>
      </c>
      <c r="E165">
        <v>1990</v>
      </c>
      <c r="F165">
        <v>16206078</v>
      </c>
      <c r="G165">
        <v>25</v>
      </c>
      <c r="H165">
        <v>4000</v>
      </c>
      <c r="I165">
        <v>3.4</v>
      </c>
      <c r="J165">
        <v>540</v>
      </c>
      <c r="K165">
        <v>0</v>
      </c>
      <c r="L165">
        <v>0</v>
      </c>
      <c r="M165">
        <v>17</v>
      </c>
      <c r="N165">
        <v>2800</v>
      </c>
      <c r="R165">
        <v>87</v>
      </c>
      <c r="S165">
        <v>28828870</v>
      </c>
      <c r="T165">
        <v>16</v>
      </c>
      <c r="U165">
        <v>4600</v>
      </c>
      <c r="V165">
        <v>3.3</v>
      </c>
      <c r="W165">
        <v>960</v>
      </c>
      <c r="X165">
        <v>0</v>
      </c>
      <c r="Y165">
        <v>0</v>
      </c>
      <c r="Z165">
        <v>14</v>
      </c>
      <c r="AA165">
        <v>4000</v>
      </c>
      <c r="AB165">
        <v>0</v>
      </c>
      <c r="AC165">
        <v>0</v>
      </c>
      <c r="AD165">
        <v>0</v>
      </c>
      <c r="AE165">
        <v>87</v>
      </c>
    </row>
    <row r="166" spans="1:31" x14ac:dyDescent="0.3">
      <c r="A166" t="s">
        <v>154</v>
      </c>
      <c r="B166" t="s">
        <v>156</v>
      </c>
      <c r="C166">
        <v>686</v>
      </c>
      <c r="D166" t="s">
        <v>0</v>
      </c>
      <c r="E166">
        <v>1990</v>
      </c>
      <c r="F166">
        <v>7514110</v>
      </c>
      <c r="G166">
        <v>221</v>
      </c>
      <c r="H166">
        <v>17000</v>
      </c>
      <c r="I166">
        <v>26</v>
      </c>
      <c r="J166">
        <v>2000</v>
      </c>
      <c r="K166">
        <v>4.0999999999999996</v>
      </c>
      <c r="L166">
        <v>310</v>
      </c>
      <c r="M166">
        <v>137</v>
      </c>
      <c r="N166">
        <v>10000</v>
      </c>
      <c r="O166">
        <v>7.6</v>
      </c>
      <c r="P166">
        <v>10</v>
      </c>
      <c r="Q166">
        <v>780</v>
      </c>
      <c r="R166">
        <v>48</v>
      </c>
      <c r="S166">
        <v>14133280</v>
      </c>
      <c r="T166">
        <v>202</v>
      </c>
      <c r="U166">
        <v>29000</v>
      </c>
      <c r="V166">
        <v>21</v>
      </c>
      <c r="W166">
        <v>2900</v>
      </c>
      <c r="X166">
        <v>3</v>
      </c>
      <c r="Y166">
        <v>420</v>
      </c>
      <c r="Z166">
        <v>136</v>
      </c>
      <c r="AA166">
        <v>19000</v>
      </c>
      <c r="AB166">
        <v>8.6</v>
      </c>
      <c r="AC166">
        <v>12</v>
      </c>
      <c r="AD166">
        <v>1700</v>
      </c>
      <c r="AE166">
        <v>68</v>
      </c>
    </row>
    <row r="167" spans="1:31" x14ac:dyDescent="0.3">
      <c r="A167" t="s">
        <v>146</v>
      </c>
      <c r="B167" t="s">
        <v>148</v>
      </c>
      <c r="C167">
        <v>690</v>
      </c>
      <c r="D167" t="s">
        <v>0</v>
      </c>
      <c r="E167">
        <v>1990</v>
      </c>
      <c r="F167">
        <v>69474</v>
      </c>
      <c r="G167">
        <v>114</v>
      </c>
      <c r="H167">
        <v>79</v>
      </c>
      <c r="I167">
        <v>1.5</v>
      </c>
      <c r="J167">
        <v>1.1000000000000001</v>
      </c>
      <c r="K167">
        <v>0</v>
      </c>
      <c r="L167">
        <v>0</v>
      </c>
      <c r="M167">
        <v>68</v>
      </c>
      <c r="N167">
        <v>47</v>
      </c>
      <c r="R167">
        <v>87</v>
      </c>
      <c r="S167">
        <v>92838</v>
      </c>
      <c r="T167">
        <v>37</v>
      </c>
      <c r="U167">
        <v>34</v>
      </c>
      <c r="V167">
        <v>1.5</v>
      </c>
      <c r="W167">
        <v>1.4</v>
      </c>
      <c r="X167">
        <v>0</v>
      </c>
      <c r="Y167">
        <v>0</v>
      </c>
      <c r="Z167">
        <v>30</v>
      </c>
      <c r="AA167">
        <v>28</v>
      </c>
      <c r="AB167">
        <v>0</v>
      </c>
      <c r="AC167">
        <v>0</v>
      </c>
      <c r="AD167">
        <v>0</v>
      </c>
      <c r="AE167">
        <v>87</v>
      </c>
    </row>
    <row r="168" spans="1:31" x14ac:dyDescent="0.3">
      <c r="A168" t="s">
        <v>143</v>
      </c>
      <c r="B168" t="s">
        <v>145</v>
      </c>
      <c r="C168">
        <v>694</v>
      </c>
      <c r="D168" t="s">
        <v>0</v>
      </c>
      <c r="E168">
        <v>1990</v>
      </c>
      <c r="F168">
        <v>4042678</v>
      </c>
      <c r="G168">
        <v>595</v>
      </c>
      <c r="H168">
        <v>24000</v>
      </c>
      <c r="I168">
        <v>97</v>
      </c>
      <c r="J168">
        <v>3900</v>
      </c>
      <c r="K168">
        <v>0.62</v>
      </c>
      <c r="L168">
        <v>25</v>
      </c>
      <c r="M168">
        <v>252</v>
      </c>
      <c r="N168">
        <v>10000</v>
      </c>
      <c r="O168">
        <v>0.36</v>
      </c>
      <c r="P168">
        <v>0.89</v>
      </c>
      <c r="Q168">
        <v>36</v>
      </c>
      <c r="R168">
        <v>6.2</v>
      </c>
      <c r="S168">
        <v>6092075</v>
      </c>
      <c r="T168">
        <v>432</v>
      </c>
      <c r="U168">
        <v>26000</v>
      </c>
      <c r="V168">
        <v>43</v>
      </c>
      <c r="W168">
        <v>2600</v>
      </c>
      <c r="X168">
        <v>10</v>
      </c>
      <c r="Y168">
        <v>610</v>
      </c>
      <c r="Z168">
        <v>313</v>
      </c>
      <c r="AA168">
        <v>19000</v>
      </c>
      <c r="AB168">
        <v>12</v>
      </c>
      <c r="AC168">
        <v>36</v>
      </c>
      <c r="AD168">
        <v>2200</v>
      </c>
      <c r="AE168">
        <v>63</v>
      </c>
    </row>
    <row r="169" spans="1:31" x14ac:dyDescent="0.3">
      <c r="A169" t="s">
        <v>140</v>
      </c>
      <c r="B169" t="s">
        <v>142</v>
      </c>
      <c r="C169">
        <v>702</v>
      </c>
      <c r="D169" t="s">
        <v>14</v>
      </c>
      <c r="E169">
        <v>1990</v>
      </c>
      <c r="F169">
        <v>3016404</v>
      </c>
      <c r="G169">
        <v>82</v>
      </c>
      <c r="H169">
        <v>2500</v>
      </c>
      <c r="I169">
        <v>4</v>
      </c>
      <c r="J169">
        <v>120</v>
      </c>
      <c r="K169">
        <v>0.03</v>
      </c>
      <c r="L169">
        <v>1</v>
      </c>
      <c r="M169">
        <v>63</v>
      </c>
      <c r="N169">
        <v>1900</v>
      </c>
      <c r="O169">
        <v>0.23</v>
      </c>
      <c r="P169">
        <v>0.15</v>
      </c>
      <c r="Q169">
        <v>4.4000000000000004</v>
      </c>
      <c r="R169">
        <v>83</v>
      </c>
      <c r="S169">
        <v>5411737</v>
      </c>
      <c r="T169">
        <v>59</v>
      </c>
      <c r="U169">
        <v>3200</v>
      </c>
      <c r="V169">
        <v>1.7</v>
      </c>
      <c r="W169">
        <v>94</v>
      </c>
      <c r="X169">
        <v>0.15</v>
      </c>
      <c r="Y169">
        <v>8</v>
      </c>
      <c r="Z169">
        <v>47</v>
      </c>
      <c r="AA169">
        <v>2600</v>
      </c>
      <c r="AB169">
        <v>2.6</v>
      </c>
      <c r="AC169">
        <v>1.2</v>
      </c>
      <c r="AD169">
        <v>67</v>
      </c>
      <c r="AE169">
        <v>85</v>
      </c>
    </row>
    <row r="170" spans="1:31" x14ac:dyDescent="0.3">
      <c r="A170" t="s">
        <v>134</v>
      </c>
      <c r="B170" t="s">
        <v>136</v>
      </c>
      <c r="C170">
        <v>703</v>
      </c>
      <c r="D170" t="s">
        <v>28</v>
      </c>
      <c r="E170">
        <v>1990</v>
      </c>
      <c r="F170">
        <v>5277709</v>
      </c>
      <c r="G170">
        <v>40</v>
      </c>
      <c r="H170">
        <v>2100</v>
      </c>
      <c r="I170">
        <v>2.1</v>
      </c>
      <c r="J170">
        <v>110</v>
      </c>
      <c r="K170">
        <v>0</v>
      </c>
      <c r="L170">
        <v>0</v>
      </c>
      <c r="M170">
        <v>33</v>
      </c>
      <c r="N170">
        <v>1800</v>
      </c>
      <c r="O170">
        <v>0.01</v>
      </c>
      <c r="P170">
        <v>0</v>
      </c>
      <c r="Q170">
        <v>0.09</v>
      </c>
      <c r="R170">
        <v>82</v>
      </c>
      <c r="S170">
        <v>5450223</v>
      </c>
      <c r="T170">
        <v>11</v>
      </c>
      <c r="U170">
        <v>580</v>
      </c>
      <c r="V170">
        <v>0.64</v>
      </c>
      <c r="W170">
        <v>35</v>
      </c>
      <c r="X170">
        <v>0</v>
      </c>
      <c r="Y170">
        <v>0</v>
      </c>
      <c r="Z170">
        <v>7.7</v>
      </c>
      <c r="AA170">
        <v>420</v>
      </c>
      <c r="AB170">
        <v>0.21</v>
      </c>
      <c r="AC170">
        <v>0.02</v>
      </c>
      <c r="AD170">
        <v>0.88</v>
      </c>
      <c r="AE170">
        <v>95</v>
      </c>
    </row>
    <row r="171" spans="1:31" x14ac:dyDescent="0.3">
      <c r="A171" t="s">
        <v>131</v>
      </c>
      <c r="B171" t="s">
        <v>133</v>
      </c>
      <c r="C171">
        <v>705</v>
      </c>
      <c r="D171" t="s">
        <v>28</v>
      </c>
      <c r="E171">
        <v>1990</v>
      </c>
      <c r="F171">
        <v>2003772</v>
      </c>
      <c r="G171">
        <v>50</v>
      </c>
      <c r="H171">
        <v>1000</v>
      </c>
      <c r="I171">
        <v>2.6</v>
      </c>
      <c r="J171">
        <v>52</v>
      </c>
      <c r="K171">
        <v>0</v>
      </c>
      <c r="L171">
        <v>0</v>
      </c>
      <c r="M171">
        <v>39</v>
      </c>
      <c r="N171">
        <v>780</v>
      </c>
      <c r="O171">
        <v>0.02</v>
      </c>
      <c r="P171">
        <v>0.01</v>
      </c>
      <c r="Q171">
        <v>0.18</v>
      </c>
      <c r="R171">
        <v>92</v>
      </c>
      <c r="S171">
        <v>2071997</v>
      </c>
      <c r="T171">
        <v>9.1999999999999993</v>
      </c>
      <c r="U171">
        <v>190</v>
      </c>
      <c r="V171">
        <v>1</v>
      </c>
      <c r="W171">
        <v>21</v>
      </c>
      <c r="X171">
        <v>0</v>
      </c>
      <c r="Y171">
        <v>0</v>
      </c>
      <c r="Z171">
        <v>7.5</v>
      </c>
      <c r="AA171">
        <v>160</v>
      </c>
      <c r="AB171">
        <v>0.84</v>
      </c>
      <c r="AC171">
        <v>0.06</v>
      </c>
      <c r="AD171">
        <v>1.3</v>
      </c>
      <c r="AE171">
        <v>89</v>
      </c>
    </row>
    <row r="172" spans="1:31" x14ac:dyDescent="0.3">
      <c r="A172" t="s">
        <v>128</v>
      </c>
      <c r="B172" t="s">
        <v>130</v>
      </c>
      <c r="C172">
        <v>90</v>
      </c>
      <c r="D172" t="s">
        <v>14</v>
      </c>
      <c r="E172">
        <v>1990</v>
      </c>
      <c r="F172">
        <v>311849</v>
      </c>
      <c r="G172">
        <v>618</v>
      </c>
      <c r="H172">
        <v>1900</v>
      </c>
      <c r="I172">
        <v>87</v>
      </c>
      <c r="J172">
        <v>270</v>
      </c>
      <c r="K172">
        <v>0</v>
      </c>
      <c r="L172">
        <v>0</v>
      </c>
      <c r="M172">
        <v>312</v>
      </c>
      <c r="N172">
        <v>970</v>
      </c>
      <c r="R172">
        <v>39</v>
      </c>
      <c r="S172">
        <v>561231</v>
      </c>
      <c r="T172">
        <v>142</v>
      </c>
      <c r="U172">
        <v>800</v>
      </c>
      <c r="V172">
        <v>14</v>
      </c>
      <c r="W172">
        <v>81</v>
      </c>
      <c r="X172">
        <v>0</v>
      </c>
      <c r="Y172">
        <v>0</v>
      </c>
      <c r="Z172">
        <v>92</v>
      </c>
      <c r="AA172">
        <v>520</v>
      </c>
      <c r="AB172">
        <v>0</v>
      </c>
      <c r="AC172">
        <v>0</v>
      </c>
      <c r="AD172">
        <v>0</v>
      </c>
      <c r="AE172">
        <v>70</v>
      </c>
    </row>
    <row r="173" spans="1:31" x14ac:dyDescent="0.3">
      <c r="A173" t="s">
        <v>125</v>
      </c>
      <c r="B173" t="s">
        <v>127</v>
      </c>
      <c r="C173">
        <v>706</v>
      </c>
      <c r="D173" t="s">
        <v>7</v>
      </c>
      <c r="E173">
        <v>1990</v>
      </c>
      <c r="F173">
        <v>6321615</v>
      </c>
      <c r="G173">
        <v>670</v>
      </c>
      <c r="H173">
        <v>42000</v>
      </c>
      <c r="I173">
        <v>117</v>
      </c>
      <c r="J173">
        <v>7400</v>
      </c>
      <c r="K173">
        <v>0.66</v>
      </c>
      <c r="L173">
        <v>42</v>
      </c>
      <c r="M173">
        <v>286</v>
      </c>
      <c r="N173">
        <v>18000</v>
      </c>
      <c r="O173">
        <v>0.32</v>
      </c>
      <c r="P173">
        <v>0.9</v>
      </c>
      <c r="Q173">
        <v>57</v>
      </c>
      <c r="S173">
        <v>10495583</v>
      </c>
      <c r="T173">
        <v>548</v>
      </c>
      <c r="U173">
        <v>57000</v>
      </c>
      <c r="V173">
        <v>74</v>
      </c>
      <c r="W173">
        <v>7700</v>
      </c>
      <c r="X173">
        <v>4</v>
      </c>
      <c r="Y173">
        <v>430</v>
      </c>
      <c r="Z173">
        <v>285</v>
      </c>
      <c r="AA173">
        <v>30000</v>
      </c>
      <c r="AB173">
        <v>2.9</v>
      </c>
      <c r="AC173">
        <v>8.3000000000000007</v>
      </c>
      <c r="AD173">
        <v>870</v>
      </c>
      <c r="AE173">
        <v>43</v>
      </c>
    </row>
    <row r="174" spans="1:31" x14ac:dyDescent="0.3">
      <c r="A174" t="s">
        <v>122</v>
      </c>
      <c r="B174" t="s">
        <v>124</v>
      </c>
      <c r="C174">
        <v>710</v>
      </c>
      <c r="D174" t="s">
        <v>0</v>
      </c>
      <c r="E174">
        <v>1990</v>
      </c>
      <c r="F174">
        <v>36793490</v>
      </c>
      <c r="G174">
        <v>479</v>
      </c>
      <c r="H174">
        <v>180000</v>
      </c>
      <c r="I174">
        <v>51</v>
      </c>
      <c r="J174">
        <v>19000</v>
      </c>
      <c r="K174">
        <v>0.95</v>
      </c>
      <c r="L174">
        <v>350</v>
      </c>
      <c r="M174">
        <v>313</v>
      </c>
      <c r="N174">
        <v>120000</v>
      </c>
      <c r="O174">
        <v>0.96</v>
      </c>
      <c r="P174">
        <v>3</v>
      </c>
      <c r="Q174">
        <v>1100</v>
      </c>
      <c r="R174">
        <v>70</v>
      </c>
      <c r="S174">
        <v>52776130</v>
      </c>
      <c r="T174">
        <v>715</v>
      </c>
      <c r="U174">
        <v>380000</v>
      </c>
      <c r="V174">
        <v>48</v>
      </c>
      <c r="W174">
        <v>25000</v>
      </c>
      <c r="X174">
        <v>121</v>
      </c>
      <c r="Y174">
        <v>64000</v>
      </c>
      <c r="Z174">
        <v>860</v>
      </c>
      <c r="AA174">
        <v>450000</v>
      </c>
      <c r="AB174">
        <v>61</v>
      </c>
      <c r="AC174">
        <v>520</v>
      </c>
      <c r="AD174">
        <v>270000</v>
      </c>
      <c r="AE174">
        <v>69</v>
      </c>
    </row>
    <row r="175" spans="1:31" x14ac:dyDescent="0.3">
      <c r="A175" t="s">
        <v>117</v>
      </c>
      <c r="B175" t="s">
        <v>119</v>
      </c>
      <c r="C175">
        <v>724</v>
      </c>
      <c r="D175" t="s">
        <v>28</v>
      </c>
      <c r="E175">
        <v>1990</v>
      </c>
      <c r="F175">
        <v>38883045</v>
      </c>
      <c r="G175">
        <v>30</v>
      </c>
      <c r="H175">
        <v>12000</v>
      </c>
      <c r="I175">
        <v>2.2999999999999998</v>
      </c>
      <c r="J175">
        <v>890</v>
      </c>
      <c r="K175">
        <v>0.18</v>
      </c>
      <c r="L175">
        <v>69</v>
      </c>
      <c r="M175">
        <v>24</v>
      </c>
      <c r="N175">
        <v>9500</v>
      </c>
      <c r="O175">
        <v>4.5</v>
      </c>
      <c r="P175">
        <v>1.1000000000000001</v>
      </c>
      <c r="Q175">
        <v>420</v>
      </c>
      <c r="R175">
        <v>80</v>
      </c>
      <c r="S175">
        <v>46926963</v>
      </c>
      <c r="T175">
        <v>16</v>
      </c>
      <c r="U175">
        <v>7300</v>
      </c>
      <c r="V175">
        <v>0.51</v>
      </c>
      <c r="W175">
        <v>240</v>
      </c>
      <c r="X175">
        <v>0.1</v>
      </c>
      <c r="Y175">
        <v>49</v>
      </c>
      <c r="Z175">
        <v>13</v>
      </c>
      <c r="AA175">
        <v>6100</v>
      </c>
      <c r="AB175">
        <v>8.6999999999999993</v>
      </c>
      <c r="AC175">
        <v>1.1000000000000001</v>
      </c>
      <c r="AD175">
        <v>530</v>
      </c>
      <c r="AE175">
        <v>86</v>
      </c>
    </row>
    <row r="176" spans="1:31" x14ac:dyDescent="0.3">
      <c r="A176" t="s">
        <v>114</v>
      </c>
      <c r="B176" t="s">
        <v>116</v>
      </c>
      <c r="C176">
        <v>144</v>
      </c>
      <c r="D176" t="s">
        <v>83</v>
      </c>
      <c r="E176">
        <v>1990</v>
      </c>
      <c r="F176">
        <v>17323977</v>
      </c>
      <c r="G176">
        <v>111</v>
      </c>
      <c r="H176">
        <v>19000</v>
      </c>
      <c r="I176">
        <v>7.6</v>
      </c>
      <c r="J176">
        <v>1300</v>
      </c>
      <c r="K176">
        <v>0</v>
      </c>
      <c r="L176">
        <v>0</v>
      </c>
      <c r="M176">
        <v>66</v>
      </c>
      <c r="N176">
        <v>11000</v>
      </c>
      <c r="O176">
        <v>0.01</v>
      </c>
      <c r="P176">
        <v>0.01</v>
      </c>
      <c r="Q176">
        <v>1</v>
      </c>
      <c r="R176">
        <v>58</v>
      </c>
      <c r="S176">
        <v>21273228</v>
      </c>
      <c r="T176">
        <v>103</v>
      </c>
      <c r="U176">
        <v>22000</v>
      </c>
      <c r="V176">
        <v>5.9</v>
      </c>
      <c r="W176">
        <v>1300</v>
      </c>
      <c r="X176">
        <v>0.03</v>
      </c>
      <c r="Y176">
        <v>6</v>
      </c>
      <c r="Z176">
        <v>66</v>
      </c>
      <c r="AA176">
        <v>14000</v>
      </c>
      <c r="AB176">
        <v>0.18</v>
      </c>
      <c r="AC176">
        <v>0.12</v>
      </c>
      <c r="AD176">
        <v>25</v>
      </c>
      <c r="AE176">
        <v>66</v>
      </c>
    </row>
    <row r="177" spans="1:31" x14ac:dyDescent="0.3">
      <c r="A177" t="s">
        <v>111</v>
      </c>
      <c r="B177" t="s">
        <v>113</v>
      </c>
      <c r="C177">
        <v>729</v>
      </c>
      <c r="D177" t="s">
        <v>7</v>
      </c>
      <c r="E177">
        <v>1990</v>
      </c>
      <c r="F177">
        <v>25773020</v>
      </c>
      <c r="G177">
        <v>368</v>
      </c>
      <c r="H177">
        <v>95000</v>
      </c>
      <c r="I177">
        <v>53</v>
      </c>
      <c r="J177">
        <v>14000</v>
      </c>
      <c r="K177">
        <v>0.32</v>
      </c>
      <c r="L177">
        <v>82</v>
      </c>
      <c r="M177">
        <v>170</v>
      </c>
      <c r="N177">
        <v>44000</v>
      </c>
      <c r="O177">
        <v>0.32</v>
      </c>
      <c r="P177">
        <v>0.55000000000000004</v>
      </c>
      <c r="Q177">
        <v>140</v>
      </c>
      <c r="R177">
        <v>0.48</v>
      </c>
      <c r="S177">
        <v>37964306</v>
      </c>
      <c r="T177">
        <v>192</v>
      </c>
      <c r="U177">
        <v>73000</v>
      </c>
      <c r="V177">
        <v>25</v>
      </c>
      <c r="W177">
        <v>9700</v>
      </c>
      <c r="X177">
        <v>3</v>
      </c>
      <c r="Y177">
        <v>1100</v>
      </c>
      <c r="Z177">
        <v>108</v>
      </c>
      <c r="AA177">
        <v>41000</v>
      </c>
      <c r="AB177">
        <v>6.3</v>
      </c>
      <c r="AC177">
        <v>6.8</v>
      </c>
      <c r="AD177">
        <v>2600</v>
      </c>
      <c r="AE177">
        <v>46</v>
      </c>
    </row>
    <row r="178" spans="1:31" x14ac:dyDescent="0.3">
      <c r="A178" t="s">
        <v>108</v>
      </c>
      <c r="B178" t="s">
        <v>110</v>
      </c>
      <c r="C178">
        <v>740</v>
      </c>
      <c r="D178" t="s">
        <v>21</v>
      </c>
      <c r="E178">
        <v>1990</v>
      </c>
      <c r="F178">
        <v>406764</v>
      </c>
      <c r="G178">
        <v>139</v>
      </c>
      <c r="H178">
        <v>570</v>
      </c>
      <c r="I178">
        <v>3.3</v>
      </c>
      <c r="J178">
        <v>14</v>
      </c>
      <c r="K178">
        <v>0.25</v>
      </c>
      <c r="L178">
        <v>1</v>
      </c>
      <c r="M178">
        <v>64</v>
      </c>
      <c r="N178">
        <v>260</v>
      </c>
      <c r="O178">
        <v>0.39</v>
      </c>
      <c r="P178">
        <v>0.25</v>
      </c>
      <c r="Q178">
        <v>1</v>
      </c>
      <c r="R178">
        <v>31</v>
      </c>
      <c r="S178">
        <v>539276</v>
      </c>
      <c r="T178">
        <v>50</v>
      </c>
      <c r="U178">
        <v>270</v>
      </c>
      <c r="V178">
        <v>2.2000000000000002</v>
      </c>
      <c r="W178">
        <v>12</v>
      </c>
      <c r="X178">
        <v>2.2000000000000002</v>
      </c>
      <c r="Y178">
        <v>12</v>
      </c>
      <c r="Z178">
        <v>39</v>
      </c>
      <c r="AA178">
        <v>210</v>
      </c>
      <c r="AB178">
        <v>23</v>
      </c>
      <c r="AC178">
        <v>9</v>
      </c>
      <c r="AD178">
        <v>48</v>
      </c>
      <c r="AE178">
        <v>67</v>
      </c>
    </row>
    <row r="179" spans="1:31" x14ac:dyDescent="0.3">
      <c r="A179" t="s">
        <v>105</v>
      </c>
      <c r="B179" t="s">
        <v>107</v>
      </c>
      <c r="C179">
        <v>748</v>
      </c>
      <c r="D179" t="s">
        <v>0</v>
      </c>
      <c r="E179">
        <v>1990</v>
      </c>
      <c r="F179">
        <v>862728</v>
      </c>
      <c r="G179">
        <v>437</v>
      </c>
      <c r="H179">
        <v>3800</v>
      </c>
      <c r="I179">
        <v>60</v>
      </c>
      <c r="J179">
        <v>510</v>
      </c>
      <c r="K179">
        <v>5.7</v>
      </c>
      <c r="L179">
        <v>49</v>
      </c>
      <c r="M179">
        <v>275</v>
      </c>
      <c r="N179">
        <v>2400</v>
      </c>
      <c r="O179">
        <v>4.9000000000000004</v>
      </c>
      <c r="P179">
        <v>13</v>
      </c>
      <c r="Q179">
        <v>110</v>
      </c>
      <c r="S179">
        <v>1249514</v>
      </c>
      <c r="T179">
        <v>945</v>
      </c>
      <c r="U179">
        <v>12000</v>
      </c>
      <c r="V179">
        <v>91</v>
      </c>
      <c r="W179">
        <v>1100</v>
      </c>
      <c r="X179">
        <v>400</v>
      </c>
      <c r="Y179">
        <v>5000</v>
      </c>
      <c r="Z179">
        <v>1382</v>
      </c>
      <c r="AA179">
        <v>17000</v>
      </c>
      <c r="AB179">
        <v>75</v>
      </c>
      <c r="AC179">
        <v>1038</v>
      </c>
      <c r="AD179">
        <v>13000</v>
      </c>
      <c r="AE179">
        <v>38</v>
      </c>
    </row>
    <row r="180" spans="1:31" x14ac:dyDescent="0.3">
      <c r="A180" t="s">
        <v>102</v>
      </c>
      <c r="B180" t="s">
        <v>104</v>
      </c>
      <c r="C180">
        <v>752</v>
      </c>
      <c r="D180" t="s">
        <v>28</v>
      </c>
      <c r="E180">
        <v>1990</v>
      </c>
      <c r="F180">
        <v>8559107</v>
      </c>
      <c r="G180">
        <v>9.1</v>
      </c>
      <c r="H180">
        <v>780</v>
      </c>
      <c r="I180">
        <v>0.5</v>
      </c>
      <c r="J180">
        <v>43</v>
      </c>
      <c r="K180">
        <v>0</v>
      </c>
      <c r="L180">
        <v>0</v>
      </c>
      <c r="M180">
        <v>7.4</v>
      </c>
      <c r="N180">
        <v>640</v>
      </c>
      <c r="O180">
        <v>0.39</v>
      </c>
      <c r="P180">
        <v>0.03</v>
      </c>
      <c r="Q180">
        <v>2.5</v>
      </c>
      <c r="R180">
        <v>87</v>
      </c>
      <c r="S180">
        <v>9571105</v>
      </c>
      <c r="T180">
        <v>9</v>
      </c>
      <c r="U180">
        <v>860</v>
      </c>
      <c r="V180">
        <v>0.14000000000000001</v>
      </c>
      <c r="W180">
        <v>13</v>
      </c>
      <c r="X180">
        <v>0.01</v>
      </c>
      <c r="Y180">
        <v>1</v>
      </c>
      <c r="Z180">
        <v>7.2</v>
      </c>
      <c r="AA180">
        <v>690</v>
      </c>
      <c r="AB180">
        <v>1.5</v>
      </c>
      <c r="AC180">
        <v>0.11</v>
      </c>
      <c r="AD180">
        <v>10</v>
      </c>
      <c r="AE180">
        <v>88</v>
      </c>
    </row>
    <row r="181" spans="1:31" x14ac:dyDescent="0.3">
      <c r="A181" t="s">
        <v>99</v>
      </c>
      <c r="B181" t="s">
        <v>101</v>
      </c>
      <c r="C181">
        <v>756</v>
      </c>
      <c r="D181" t="s">
        <v>28</v>
      </c>
      <c r="E181">
        <v>1990</v>
      </c>
      <c r="F181">
        <v>6673920</v>
      </c>
      <c r="G181">
        <v>27</v>
      </c>
      <c r="H181">
        <v>1800</v>
      </c>
      <c r="I181">
        <v>1.3</v>
      </c>
      <c r="J181">
        <v>88</v>
      </c>
      <c r="K181">
        <v>0.03</v>
      </c>
      <c r="L181">
        <v>2</v>
      </c>
      <c r="M181">
        <v>21</v>
      </c>
      <c r="N181">
        <v>1400</v>
      </c>
      <c r="O181">
        <v>0.78</v>
      </c>
      <c r="P181">
        <v>0.17</v>
      </c>
      <c r="Q181">
        <v>11</v>
      </c>
      <c r="R181">
        <v>91</v>
      </c>
      <c r="S181">
        <v>8077833</v>
      </c>
      <c r="T181">
        <v>8</v>
      </c>
      <c r="U181">
        <v>650</v>
      </c>
      <c r="V181">
        <v>0.21</v>
      </c>
      <c r="W181">
        <v>17</v>
      </c>
      <c r="X181">
        <v>0.02</v>
      </c>
      <c r="Y181">
        <v>2</v>
      </c>
      <c r="Z181">
        <v>6.5</v>
      </c>
      <c r="AA181">
        <v>530</v>
      </c>
      <c r="AB181">
        <v>2</v>
      </c>
      <c r="AC181">
        <v>0.13</v>
      </c>
      <c r="AD181">
        <v>11</v>
      </c>
      <c r="AE181">
        <v>88</v>
      </c>
    </row>
    <row r="182" spans="1:31" x14ac:dyDescent="0.3">
      <c r="A182" t="s">
        <v>96</v>
      </c>
      <c r="B182" t="s">
        <v>98</v>
      </c>
      <c r="C182">
        <v>760</v>
      </c>
      <c r="D182" t="s">
        <v>7</v>
      </c>
      <c r="E182">
        <v>1990</v>
      </c>
      <c r="F182">
        <v>12451539</v>
      </c>
      <c r="G182">
        <v>86</v>
      </c>
      <c r="H182">
        <v>11000</v>
      </c>
      <c r="I182">
        <v>7.4</v>
      </c>
      <c r="J182">
        <v>920</v>
      </c>
      <c r="K182">
        <v>0</v>
      </c>
      <c r="L182">
        <v>0</v>
      </c>
      <c r="M182">
        <v>61</v>
      </c>
      <c r="N182">
        <v>7500</v>
      </c>
      <c r="R182">
        <v>80</v>
      </c>
      <c r="S182">
        <v>21898061</v>
      </c>
      <c r="T182">
        <v>24</v>
      </c>
      <c r="U182">
        <v>5200</v>
      </c>
      <c r="V182">
        <v>2.1</v>
      </c>
      <c r="W182">
        <v>450</v>
      </c>
      <c r="X182">
        <v>0</v>
      </c>
      <c r="Y182">
        <v>0</v>
      </c>
      <c r="Z182">
        <v>17</v>
      </c>
      <c r="AA182">
        <v>3700</v>
      </c>
      <c r="AB182">
        <v>0</v>
      </c>
      <c r="AC182">
        <v>0</v>
      </c>
      <c r="AD182">
        <v>0</v>
      </c>
      <c r="AE182">
        <v>74</v>
      </c>
    </row>
    <row r="183" spans="1:31" x14ac:dyDescent="0.3">
      <c r="A183" t="s">
        <v>93</v>
      </c>
      <c r="B183" t="s">
        <v>95</v>
      </c>
      <c r="C183">
        <v>762</v>
      </c>
      <c r="D183" t="s">
        <v>28</v>
      </c>
      <c r="E183">
        <v>1990</v>
      </c>
      <c r="F183">
        <v>5297286</v>
      </c>
      <c r="G183">
        <v>121</v>
      </c>
      <c r="H183">
        <v>6400</v>
      </c>
      <c r="I183">
        <v>6.4</v>
      </c>
      <c r="J183">
        <v>340</v>
      </c>
      <c r="K183">
        <v>0.02</v>
      </c>
      <c r="L183">
        <v>1</v>
      </c>
      <c r="M183">
        <v>72</v>
      </c>
      <c r="N183">
        <v>3800</v>
      </c>
      <c r="O183">
        <v>0.09</v>
      </c>
      <c r="P183">
        <v>7.0000000000000007E-2</v>
      </c>
      <c r="Q183">
        <v>3.5</v>
      </c>
      <c r="R183">
        <v>64</v>
      </c>
      <c r="S183">
        <v>8207834</v>
      </c>
      <c r="T183">
        <v>142</v>
      </c>
      <c r="U183">
        <v>12000</v>
      </c>
      <c r="V183">
        <v>6.9</v>
      </c>
      <c r="W183">
        <v>570</v>
      </c>
      <c r="X183">
        <v>0.8</v>
      </c>
      <c r="Y183">
        <v>66</v>
      </c>
      <c r="Z183">
        <v>100</v>
      </c>
      <c r="AA183">
        <v>8200</v>
      </c>
      <c r="AB183">
        <v>3.2</v>
      </c>
      <c r="AC183">
        <v>3.2</v>
      </c>
      <c r="AD183">
        <v>260</v>
      </c>
      <c r="AE183">
        <v>68</v>
      </c>
    </row>
    <row r="184" spans="1:31" x14ac:dyDescent="0.3">
      <c r="A184" t="s">
        <v>90</v>
      </c>
      <c r="B184" t="s">
        <v>92</v>
      </c>
      <c r="C184">
        <v>764</v>
      </c>
      <c r="D184" t="s">
        <v>83</v>
      </c>
      <c r="E184">
        <v>1990</v>
      </c>
      <c r="F184">
        <v>56582726</v>
      </c>
      <c r="G184">
        <v>211</v>
      </c>
      <c r="H184">
        <v>120000</v>
      </c>
      <c r="I184">
        <v>19</v>
      </c>
      <c r="J184">
        <v>11000</v>
      </c>
      <c r="K184">
        <v>1.3</v>
      </c>
      <c r="L184">
        <v>720</v>
      </c>
      <c r="M184">
        <v>138</v>
      </c>
      <c r="N184">
        <v>78000</v>
      </c>
      <c r="O184">
        <v>2.7</v>
      </c>
      <c r="P184">
        <v>3.7</v>
      </c>
      <c r="Q184">
        <v>2100</v>
      </c>
      <c r="R184">
        <v>60</v>
      </c>
      <c r="S184">
        <v>67010502</v>
      </c>
      <c r="T184">
        <v>149</v>
      </c>
      <c r="U184">
        <v>100000</v>
      </c>
      <c r="V184">
        <v>12</v>
      </c>
      <c r="W184">
        <v>8100</v>
      </c>
      <c r="X184">
        <v>2.8</v>
      </c>
      <c r="Y184">
        <v>1900</v>
      </c>
      <c r="Z184">
        <v>119</v>
      </c>
      <c r="AA184">
        <v>80000</v>
      </c>
      <c r="AB184">
        <v>15</v>
      </c>
      <c r="AC184">
        <v>17</v>
      </c>
      <c r="AD184">
        <v>12000</v>
      </c>
      <c r="AE184">
        <v>80</v>
      </c>
    </row>
    <row r="185" spans="1:31" x14ac:dyDescent="0.3">
      <c r="A185" t="s">
        <v>87</v>
      </c>
      <c r="B185" t="s">
        <v>89</v>
      </c>
      <c r="C185">
        <v>807</v>
      </c>
      <c r="D185" t="s">
        <v>28</v>
      </c>
      <c r="E185">
        <v>1990</v>
      </c>
      <c r="F185">
        <v>2009710</v>
      </c>
      <c r="G185">
        <v>63</v>
      </c>
      <c r="H185">
        <v>1300</v>
      </c>
      <c r="I185">
        <v>5.0999999999999996</v>
      </c>
      <c r="J185">
        <v>100</v>
      </c>
      <c r="K185">
        <v>0</v>
      </c>
      <c r="L185">
        <v>0</v>
      </c>
      <c r="M185">
        <v>49</v>
      </c>
      <c r="N185">
        <v>990</v>
      </c>
      <c r="S185">
        <v>2107158</v>
      </c>
      <c r="T185">
        <v>25</v>
      </c>
      <c r="U185">
        <v>520</v>
      </c>
      <c r="V185">
        <v>1.5</v>
      </c>
      <c r="W185">
        <v>33</v>
      </c>
      <c r="X185">
        <v>0</v>
      </c>
      <c r="Y185">
        <v>0</v>
      </c>
      <c r="Z185">
        <v>17</v>
      </c>
      <c r="AA185">
        <v>370</v>
      </c>
      <c r="AB185">
        <v>0</v>
      </c>
      <c r="AC185">
        <v>0</v>
      </c>
      <c r="AD185">
        <v>0</v>
      </c>
      <c r="AE185">
        <v>87</v>
      </c>
    </row>
    <row r="186" spans="1:31" x14ac:dyDescent="0.3">
      <c r="A186" t="s">
        <v>80</v>
      </c>
      <c r="B186" t="s">
        <v>82</v>
      </c>
      <c r="C186">
        <v>768</v>
      </c>
      <c r="D186" t="s">
        <v>0</v>
      </c>
      <c r="E186">
        <v>1990</v>
      </c>
      <c r="F186">
        <v>3787602</v>
      </c>
      <c r="G186">
        <v>71</v>
      </c>
      <c r="H186">
        <v>2700</v>
      </c>
      <c r="I186">
        <v>7.2</v>
      </c>
      <c r="J186">
        <v>270</v>
      </c>
      <c r="K186">
        <v>0.57999999999999996</v>
      </c>
      <c r="L186">
        <v>22</v>
      </c>
      <c r="M186">
        <v>47</v>
      </c>
      <c r="N186">
        <v>1800</v>
      </c>
      <c r="O186">
        <v>3.9</v>
      </c>
      <c r="P186">
        <v>1.9</v>
      </c>
      <c r="Q186">
        <v>71</v>
      </c>
      <c r="R186">
        <v>74</v>
      </c>
      <c r="S186">
        <v>6816982</v>
      </c>
      <c r="T186">
        <v>104</v>
      </c>
      <c r="U186">
        <v>7100</v>
      </c>
      <c r="V186">
        <v>12</v>
      </c>
      <c r="W186">
        <v>810</v>
      </c>
      <c r="X186">
        <v>5.6</v>
      </c>
      <c r="Y186">
        <v>380</v>
      </c>
      <c r="Z186">
        <v>73</v>
      </c>
      <c r="AA186">
        <v>5000</v>
      </c>
      <c r="AB186">
        <v>23</v>
      </c>
      <c r="AC186">
        <v>16</v>
      </c>
      <c r="AD186">
        <v>1100</v>
      </c>
      <c r="AE186">
        <v>52</v>
      </c>
    </row>
    <row r="187" spans="1:31" x14ac:dyDescent="0.3">
      <c r="A187" t="s">
        <v>77</v>
      </c>
      <c r="B187" t="s">
        <v>79</v>
      </c>
      <c r="C187">
        <v>772</v>
      </c>
      <c r="D187" t="s">
        <v>14</v>
      </c>
      <c r="E187">
        <v>1990</v>
      </c>
      <c r="F187">
        <v>1609</v>
      </c>
      <c r="G187">
        <v>82</v>
      </c>
      <c r="H187">
        <v>1.3</v>
      </c>
      <c r="I187">
        <v>3.1</v>
      </c>
      <c r="J187">
        <v>0.05</v>
      </c>
      <c r="K187">
        <v>0</v>
      </c>
      <c r="L187">
        <v>0</v>
      </c>
      <c r="M187">
        <v>71</v>
      </c>
      <c r="N187">
        <v>1.1000000000000001</v>
      </c>
      <c r="R187">
        <v>87</v>
      </c>
      <c r="S187">
        <v>1195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3">
      <c r="A188" t="s">
        <v>74</v>
      </c>
      <c r="B188" t="s">
        <v>76</v>
      </c>
      <c r="C188">
        <v>776</v>
      </c>
      <c r="D188" t="s">
        <v>14</v>
      </c>
      <c r="E188">
        <v>1990</v>
      </c>
      <c r="F188">
        <v>95165</v>
      </c>
      <c r="G188">
        <v>59</v>
      </c>
      <c r="H188">
        <v>56</v>
      </c>
      <c r="I188">
        <v>6.2</v>
      </c>
      <c r="J188">
        <v>5.9</v>
      </c>
      <c r="K188">
        <v>0</v>
      </c>
      <c r="L188">
        <v>0</v>
      </c>
      <c r="M188">
        <v>38</v>
      </c>
      <c r="N188">
        <v>36</v>
      </c>
      <c r="R188">
        <v>64</v>
      </c>
      <c r="S188">
        <v>105323</v>
      </c>
      <c r="T188">
        <v>22</v>
      </c>
      <c r="U188">
        <v>23</v>
      </c>
      <c r="V188">
        <v>2.4</v>
      </c>
      <c r="W188">
        <v>2.5</v>
      </c>
      <c r="X188">
        <v>0</v>
      </c>
      <c r="Y188">
        <v>0</v>
      </c>
      <c r="Z188">
        <v>13</v>
      </c>
      <c r="AA188">
        <v>14</v>
      </c>
      <c r="AB188">
        <v>0</v>
      </c>
      <c r="AC188">
        <v>0</v>
      </c>
      <c r="AD188">
        <v>0</v>
      </c>
      <c r="AE188">
        <v>72</v>
      </c>
    </row>
    <row r="189" spans="1:31" x14ac:dyDescent="0.3">
      <c r="A189" t="s">
        <v>71</v>
      </c>
      <c r="B189" t="s">
        <v>73</v>
      </c>
      <c r="C189">
        <v>780</v>
      </c>
      <c r="D189" t="s">
        <v>21</v>
      </c>
      <c r="E189">
        <v>1990</v>
      </c>
      <c r="F189">
        <v>1221904</v>
      </c>
      <c r="G189">
        <v>16</v>
      </c>
      <c r="H189">
        <v>190</v>
      </c>
      <c r="I189">
        <v>2.6</v>
      </c>
      <c r="J189">
        <v>32</v>
      </c>
      <c r="K189">
        <v>0</v>
      </c>
      <c r="L189">
        <v>0</v>
      </c>
      <c r="M189">
        <v>11</v>
      </c>
      <c r="N189">
        <v>140</v>
      </c>
      <c r="O189">
        <v>1.3</v>
      </c>
      <c r="P189">
        <v>0.15</v>
      </c>
      <c r="Q189">
        <v>1.8</v>
      </c>
      <c r="R189">
        <v>87</v>
      </c>
      <c r="S189">
        <v>1341151</v>
      </c>
      <c r="T189">
        <v>21</v>
      </c>
      <c r="U189">
        <v>280</v>
      </c>
      <c r="V189">
        <v>2.2000000000000002</v>
      </c>
      <c r="W189">
        <v>29</v>
      </c>
      <c r="X189">
        <v>0.67</v>
      </c>
      <c r="Y189">
        <v>9</v>
      </c>
      <c r="Z189">
        <v>21</v>
      </c>
      <c r="AA189">
        <v>280</v>
      </c>
      <c r="AB189">
        <v>27</v>
      </c>
      <c r="AC189">
        <v>5.5</v>
      </c>
      <c r="AD189">
        <v>74</v>
      </c>
      <c r="AE189">
        <v>90</v>
      </c>
    </row>
    <row r="190" spans="1:31" x14ac:dyDescent="0.3">
      <c r="A190" t="s">
        <v>68</v>
      </c>
      <c r="B190" t="s">
        <v>70</v>
      </c>
      <c r="C190">
        <v>788</v>
      </c>
      <c r="D190" t="s">
        <v>7</v>
      </c>
      <c r="E190">
        <v>1990</v>
      </c>
      <c r="F190">
        <v>8135302</v>
      </c>
      <c r="G190">
        <v>37</v>
      </c>
      <c r="H190">
        <v>3000</v>
      </c>
      <c r="I190">
        <v>2.2000000000000002</v>
      </c>
      <c r="J190">
        <v>180</v>
      </c>
      <c r="K190">
        <v>0</v>
      </c>
      <c r="L190">
        <v>0</v>
      </c>
      <c r="M190">
        <v>29</v>
      </c>
      <c r="N190">
        <v>2400</v>
      </c>
      <c r="O190">
        <v>0.01</v>
      </c>
      <c r="P190">
        <v>0</v>
      </c>
      <c r="Q190">
        <v>0.33</v>
      </c>
      <c r="R190">
        <v>87</v>
      </c>
      <c r="S190">
        <v>10996515</v>
      </c>
      <c r="T190">
        <v>38</v>
      </c>
      <c r="U190">
        <v>4200</v>
      </c>
      <c r="V190">
        <v>2.1</v>
      </c>
      <c r="W190">
        <v>230</v>
      </c>
      <c r="X190">
        <v>0.02</v>
      </c>
      <c r="Y190">
        <v>2</v>
      </c>
      <c r="Z190">
        <v>32</v>
      </c>
      <c r="AA190">
        <v>3500</v>
      </c>
      <c r="AB190">
        <v>0.43</v>
      </c>
      <c r="AC190">
        <v>0.14000000000000001</v>
      </c>
      <c r="AD190">
        <v>15</v>
      </c>
      <c r="AE190">
        <v>87</v>
      </c>
    </row>
    <row r="191" spans="1:31" x14ac:dyDescent="0.3">
      <c r="A191" t="s">
        <v>65</v>
      </c>
      <c r="B191" t="s">
        <v>67</v>
      </c>
      <c r="C191">
        <v>792</v>
      </c>
      <c r="D191" t="s">
        <v>28</v>
      </c>
      <c r="E191">
        <v>1990</v>
      </c>
      <c r="F191">
        <v>53994605</v>
      </c>
      <c r="G191">
        <v>51</v>
      </c>
      <c r="H191">
        <v>27000</v>
      </c>
      <c r="I191">
        <v>6.2</v>
      </c>
      <c r="J191">
        <v>3400</v>
      </c>
      <c r="K191">
        <v>0</v>
      </c>
      <c r="L191">
        <v>0</v>
      </c>
      <c r="M191">
        <v>53</v>
      </c>
      <c r="N191">
        <v>28000</v>
      </c>
      <c r="O191">
        <v>0</v>
      </c>
      <c r="P191">
        <v>0</v>
      </c>
      <c r="Q191">
        <v>1.4</v>
      </c>
      <c r="R191">
        <v>86</v>
      </c>
      <c r="S191">
        <v>74932641</v>
      </c>
      <c r="T191">
        <v>23</v>
      </c>
      <c r="U191">
        <v>17000</v>
      </c>
      <c r="V191">
        <v>0.42</v>
      </c>
      <c r="W191">
        <v>310</v>
      </c>
      <c r="X191">
        <v>0.01</v>
      </c>
      <c r="Y191">
        <v>10</v>
      </c>
      <c r="Z191">
        <v>20</v>
      </c>
      <c r="AA191">
        <v>15000</v>
      </c>
      <c r="AB191">
        <v>0.51</v>
      </c>
      <c r="AC191">
        <v>0.1</v>
      </c>
      <c r="AD191">
        <v>76</v>
      </c>
      <c r="AE191">
        <v>88</v>
      </c>
    </row>
    <row r="192" spans="1:31" x14ac:dyDescent="0.3">
      <c r="A192" t="s">
        <v>62</v>
      </c>
      <c r="B192" t="s">
        <v>64</v>
      </c>
      <c r="C192">
        <v>795</v>
      </c>
      <c r="D192" t="s">
        <v>28</v>
      </c>
      <c r="E192">
        <v>1990</v>
      </c>
      <c r="F192">
        <v>3668000</v>
      </c>
      <c r="G192">
        <v>154</v>
      </c>
      <c r="H192">
        <v>5600</v>
      </c>
      <c r="I192">
        <v>15</v>
      </c>
      <c r="J192">
        <v>550</v>
      </c>
      <c r="K192">
        <v>0</v>
      </c>
      <c r="L192">
        <v>0</v>
      </c>
      <c r="M192">
        <v>94</v>
      </c>
      <c r="N192">
        <v>3500</v>
      </c>
      <c r="R192">
        <v>67</v>
      </c>
      <c r="S192">
        <v>5240072</v>
      </c>
      <c r="T192">
        <v>103</v>
      </c>
      <c r="U192">
        <v>5400</v>
      </c>
      <c r="V192">
        <v>25</v>
      </c>
      <c r="W192">
        <v>1300</v>
      </c>
      <c r="X192">
        <v>0</v>
      </c>
      <c r="Y192">
        <v>0</v>
      </c>
      <c r="Z192">
        <v>72</v>
      </c>
      <c r="AA192">
        <v>3800</v>
      </c>
      <c r="AB192">
        <v>0</v>
      </c>
      <c r="AC192">
        <v>0</v>
      </c>
      <c r="AD192">
        <v>0</v>
      </c>
      <c r="AE192">
        <v>80</v>
      </c>
    </row>
    <row r="193" spans="1:31" x14ac:dyDescent="0.3">
      <c r="A193" t="s">
        <v>59</v>
      </c>
      <c r="B193" t="s">
        <v>61</v>
      </c>
      <c r="C193">
        <v>796</v>
      </c>
      <c r="D193" t="s">
        <v>21</v>
      </c>
      <c r="E193">
        <v>1990</v>
      </c>
      <c r="F193">
        <v>11550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S193">
        <v>33098</v>
      </c>
      <c r="T193">
        <v>20</v>
      </c>
      <c r="U193">
        <v>6.7</v>
      </c>
      <c r="V193">
        <v>3.5</v>
      </c>
      <c r="W193">
        <v>1.2</v>
      </c>
      <c r="X193">
        <v>0</v>
      </c>
      <c r="Y193">
        <v>0</v>
      </c>
      <c r="Z193">
        <v>6.9</v>
      </c>
      <c r="AA193">
        <v>2.2999999999999998</v>
      </c>
      <c r="AB193">
        <v>0</v>
      </c>
      <c r="AC193">
        <v>0</v>
      </c>
      <c r="AD193">
        <v>0</v>
      </c>
      <c r="AE193">
        <v>87</v>
      </c>
    </row>
    <row r="194" spans="1:31" x14ac:dyDescent="0.3">
      <c r="A194" t="s">
        <v>56</v>
      </c>
      <c r="B194" t="s">
        <v>58</v>
      </c>
      <c r="C194">
        <v>798</v>
      </c>
      <c r="D194" t="s">
        <v>14</v>
      </c>
      <c r="E194">
        <v>1990</v>
      </c>
      <c r="F194">
        <v>9004</v>
      </c>
      <c r="G194">
        <v>911</v>
      </c>
      <c r="H194">
        <v>82</v>
      </c>
      <c r="I194">
        <v>108</v>
      </c>
      <c r="J194">
        <v>9.6999999999999993</v>
      </c>
      <c r="K194">
        <v>0</v>
      </c>
      <c r="L194">
        <v>0</v>
      </c>
      <c r="M194">
        <v>536</v>
      </c>
      <c r="N194">
        <v>48</v>
      </c>
      <c r="R194">
        <v>48</v>
      </c>
      <c r="S194">
        <v>9876</v>
      </c>
      <c r="T194">
        <v>327</v>
      </c>
      <c r="U194">
        <v>32</v>
      </c>
      <c r="V194">
        <v>29</v>
      </c>
      <c r="W194">
        <v>2.8</v>
      </c>
      <c r="X194">
        <v>0</v>
      </c>
      <c r="Y194">
        <v>0</v>
      </c>
      <c r="Z194">
        <v>228</v>
      </c>
      <c r="AA194">
        <v>23</v>
      </c>
      <c r="AB194">
        <v>0</v>
      </c>
      <c r="AC194">
        <v>0</v>
      </c>
      <c r="AD194">
        <v>0</v>
      </c>
      <c r="AE194">
        <v>80</v>
      </c>
    </row>
    <row r="195" spans="1:31" x14ac:dyDescent="0.3">
      <c r="A195" t="s">
        <v>53</v>
      </c>
      <c r="B195" t="s">
        <v>55</v>
      </c>
      <c r="C195">
        <v>800</v>
      </c>
      <c r="D195" t="s">
        <v>0</v>
      </c>
      <c r="E195">
        <v>1990</v>
      </c>
      <c r="F195">
        <v>17534839</v>
      </c>
      <c r="G195">
        <v>608</v>
      </c>
      <c r="H195">
        <v>110000</v>
      </c>
      <c r="I195">
        <v>87</v>
      </c>
      <c r="J195">
        <v>15000</v>
      </c>
      <c r="K195">
        <v>262</v>
      </c>
      <c r="L195">
        <v>46000</v>
      </c>
      <c r="M195">
        <v>625</v>
      </c>
      <c r="N195">
        <v>110000</v>
      </c>
      <c r="O195">
        <v>64</v>
      </c>
      <c r="P195">
        <v>388</v>
      </c>
      <c r="Q195">
        <v>68000</v>
      </c>
      <c r="R195">
        <v>13</v>
      </c>
      <c r="S195">
        <v>37578876</v>
      </c>
      <c r="T195">
        <v>154</v>
      </c>
      <c r="U195">
        <v>58000</v>
      </c>
      <c r="V195">
        <v>11</v>
      </c>
      <c r="W195">
        <v>4100</v>
      </c>
      <c r="X195">
        <v>19</v>
      </c>
      <c r="Y195">
        <v>7200</v>
      </c>
      <c r="Z195">
        <v>166</v>
      </c>
      <c r="AA195">
        <v>62000</v>
      </c>
      <c r="AB195">
        <v>52</v>
      </c>
      <c r="AC195">
        <v>86</v>
      </c>
      <c r="AD195">
        <v>32000</v>
      </c>
      <c r="AE195">
        <v>73</v>
      </c>
    </row>
    <row r="196" spans="1:31" x14ac:dyDescent="0.3">
      <c r="A196" t="s">
        <v>50</v>
      </c>
      <c r="B196" t="s">
        <v>52</v>
      </c>
      <c r="C196">
        <v>804</v>
      </c>
      <c r="D196" t="s">
        <v>28</v>
      </c>
      <c r="E196">
        <v>1990</v>
      </c>
      <c r="F196">
        <v>51658594</v>
      </c>
      <c r="G196">
        <v>71</v>
      </c>
      <c r="H196">
        <v>37000</v>
      </c>
      <c r="I196">
        <v>9.6</v>
      </c>
      <c r="J196">
        <v>5000</v>
      </c>
      <c r="K196">
        <v>0.06</v>
      </c>
      <c r="L196">
        <v>31</v>
      </c>
      <c r="M196">
        <v>48</v>
      </c>
      <c r="N196">
        <v>25000</v>
      </c>
      <c r="O196">
        <v>0.4</v>
      </c>
      <c r="P196">
        <v>0.19</v>
      </c>
      <c r="Q196">
        <v>97</v>
      </c>
      <c r="R196">
        <v>67</v>
      </c>
      <c r="S196">
        <v>45238805</v>
      </c>
      <c r="T196">
        <v>120</v>
      </c>
      <c r="U196">
        <v>54000</v>
      </c>
      <c r="V196">
        <v>14</v>
      </c>
      <c r="W196">
        <v>6600</v>
      </c>
      <c r="X196">
        <v>2.8</v>
      </c>
      <c r="Y196">
        <v>1300</v>
      </c>
      <c r="Z196">
        <v>96</v>
      </c>
      <c r="AA196">
        <v>44000</v>
      </c>
      <c r="AB196">
        <v>16</v>
      </c>
      <c r="AC196">
        <v>16</v>
      </c>
      <c r="AD196">
        <v>7200</v>
      </c>
      <c r="AE196">
        <v>84</v>
      </c>
    </row>
    <row r="197" spans="1:31" x14ac:dyDescent="0.3">
      <c r="A197" t="s">
        <v>47</v>
      </c>
      <c r="B197" t="s">
        <v>49</v>
      </c>
      <c r="C197">
        <v>784</v>
      </c>
      <c r="D197" t="s">
        <v>7</v>
      </c>
      <c r="E197">
        <v>1990</v>
      </c>
      <c r="F197">
        <v>1806498</v>
      </c>
      <c r="G197">
        <v>22</v>
      </c>
      <c r="H197">
        <v>390</v>
      </c>
      <c r="I197">
        <v>0.69</v>
      </c>
      <c r="J197">
        <v>12</v>
      </c>
      <c r="K197">
        <v>0</v>
      </c>
      <c r="L197">
        <v>0</v>
      </c>
      <c r="M197">
        <v>12</v>
      </c>
      <c r="N197">
        <v>220</v>
      </c>
      <c r="R197">
        <v>130</v>
      </c>
      <c r="S197">
        <v>9346129</v>
      </c>
      <c r="T197">
        <v>2.7</v>
      </c>
      <c r="U197">
        <v>260</v>
      </c>
      <c r="V197">
        <v>0.69</v>
      </c>
      <c r="W197">
        <v>64</v>
      </c>
      <c r="X197">
        <v>0</v>
      </c>
      <c r="Y197">
        <v>0</v>
      </c>
      <c r="Z197">
        <v>1.8</v>
      </c>
      <c r="AA197">
        <v>160</v>
      </c>
      <c r="AB197">
        <v>0</v>
      </c>
      <c r="AC197">
        <v>0</v>
      </c>
      <c r="AD197">
        <v>0</v>
      </c>
      <c r="AE197">
        <v>50</v>
      </c>
    </row>
    <row r="198" spans="1:31" x14ac:dyDescent="0.3">
      <c r="A198" t="s">
        <v>44</v>
      </c>
      <c r="B198" t="s">
        <v>46</v>
      </c>
      <c r="C198">
        <v>826</v>
      </c>
      <c r="D198" t="s">
        <v>28</v>
      </c>
      <c r="E198">
        <v>1990</v>
      </c>
      <c r="F198">
        <v>57214478</v>
      </c>
      <c r="G198">
        <v>14</v>
      </c>
      <c r="H198">
        <v>8100</v>
      </c>
      <c r="I198">
        <v>0.78</v>
      </c>
      <c r="J198">
        <v>440</v>
      </c>
      <c r="K198">
        <v>0.01</v>
      </c>
      <c r="L198">
        <v>4</v>
      </c>
      <c r="M198">
        <v>12</v>
      </c>
      <c r="N198">
        <v>6600</v>
      </c>
      <c r="O198">
        <v>0.39</v>
      </c>
      <c r="P198">
        <v>0.04</v>
      </c>
      <c r="Q198">
        <v>26</v>
      </c>
      <c r="R198">
        <v>89</v>
      </c>
      <c r="S198">
        <v>63136265</v>
      </c>
      <c r="T198">
        <v>17</v>
      </c>
      <c r="U198">
        <v>11000</v>
      </c>
      <c r="V198">
        <v>0.54</v>
      </c>
      <c r="W198">
        <v>340</v>
      </c>
      <c r="X198">
        <v>0.02</v>
      </c>
      <c r="Y198">
        <v>12</v>
      </c>
      <c r="Z198">
        <v>13</v>
      </c>
      <c r="AA198">
        <v>8300</v>
      </c>
      <c r="AB198">
        <v>1.2</v>
      </c>
      <c r="AC198">
        <v>0.15</v>
      </c>
      <c r="AD198">
        <v>98</v>
      </c>
      <c r="AE198">
        <v>89</v>
      </c>
    </row>
    <row r="199" spans="1:31" x14ac:dyDescent="0.3">
      <c r="A199" t="s">
        <v>41</v>
      </c>
      <c r="B199" t="s">
        <v>43</v>
      </c>
      <c r="C199">
        <v>834</v>
      </c>
      <c r="D199" t="s">
        <v>0</v>
      </c>
      <c r="E199">
        <v>1990</v>
      </c>
      <c r="F199">
        <v>25484814</v>
      </c>
      <c r="G199">
        <v>344</v>
      </c>
      <c r="H199">
        <v>88000</v>
      </c>
      <c r="I199">
        <v>46</v>
      </c>
      <c r="J199">
        <v>12000</v>
      </c>
      <c r="K199">
        <v>33</v>
      </c>
      <c r="L199">
        <v>8300</v>
      </c>
      <c r="M199">
        <v>228</v>
      </c>
      <c r="N199">
        <v>58000</v>
      </c>
      <c r="O199">
        <v>28</v>
      </c>
      <c r="P199">
        <v>63</v>
      </c>
      <c r="Q199">
        <v>16000</v>
      </c>
      <c r="R199">
        <v>38</v>
      </c>
      <c r="S199">
        <v>49253126</v>
      </c>
      <c r="T199">
        <v>172</v>
      </c>
      <c r="U199">
        <v>85000</v>
      </c>
      <c r="V199">
        <v>12</v>
      </c>
      <c r="W199">
        <v>6000</v>
      </c>
      <c r="X199">
        <v>12</v>
      </c>
      <c r="Y199">
        <v>6100</v>
      </c>
      <c r="Z199">
        <v>164</v>
      </c>
      <c r="AA199">
        <v>81000</v>
      </c>
      <c r="AB199">
        <v>37</v>
      </c>
      <c r="AC199">
        <v>61</v>
      </c>
      <c r="AD199">
        <v>30000</v>
      </c>
      <c r="AE199">
        <v>79</v>
      </c>
    </row>
    <row r="200" spans="1:31" x14ac:dyDescent="0.3">
      <c r="A200" t="s">
        <v>38</v>
      </c>
      <c r="B200" t="s">
        <v>40</v>
      </c>
      <c r="C200">
        <v>840</v>
      </c>
      <c r="D200" t="s">
        <v>21</v>
      </c>
      <c r="E200">
        <v>1990</v>
      </c>
      <c r="F200">
        <v>254506647</v>
      </c>
      <c r="G200">
        <v>14</v>
      </c>
      <c r="H200">
        <v>37000</v>
      </c>
      <c r="I200">
        <v>0.74</v>
      </c>
      <c r="J200">
        <v>1900</v>
      </c>
      <c r="K200">
        <v>0.08</v>
      </c>
      <c r="L200">
        <v>190</v>
      </c>
      <c r="M200">
        <v>12</v>
      </c>
      <c r="N200">
        <v>30000</v>
      </c>
      <c r="O200">
        <v>3.8</v>
      </c>
      <c r="P200">
        <v>0.45</v>
      </c>
      <c r="Q200">
        <v>1200</v>
      </c>
      <c r="R200">
        <v>85</v>
      </c>
      <c r="S200">
        <v>320050716</v>
      </c>
      <c r="T200">
        <v>4.0999999999999996</v>
      </c>
      <c r="U200">
        <v>13000</v>
      </c>
      <c r="V200">
        <v>0.15</v>
      </c>
      <c r="W200">
        <v>490</v>
      </c>
      <c r="X200">
        <v>0.02</v>
      </c>
      <c r="Y200">
        <v>80</v>
      </c>
      <c r="Z200">
        <v>3.3</v>
      </c>
      <c r="AA200">
        <v>11000</v>
      </c>
      <c r="AB200">
        <v>6.7</v>
      </c>
      <c r="AC200">
        <v>0.22</v>
      </c>
      <c r="AD200">
        <v>710</v>
      </c>
      <c r="AE200">
        <v>86</v>
      </c>
    </row>
    <row r="201" spans="1:31" x14ac:dyDescent="0.3">
      <c r="A201" t="s">
        <v>35</v>
      </c>
      <c r="B201" t="s">
        <v>37</v>
      </c>
      <c r="C201">
        <v>858</v>
      </c>
      <c r="D201" t="s">
        <v>21</v>
      </c>
      <c r="E201">
        <v>1990</v>
      </c>
      <c r="F201">
        <v>3109941</v>
      </c>
      <c r="G201">
        <v>40</v>
      </c>
      <c r="H201">
        <v>1200</v>
      </c>
      <c r="I201">
        <v>2.7</v>
      </c>
      <c r="J201">
        <v>85</v>
      </c>
      <c r="K201">
        <v>0.03</v>
      </c>
      <c r="L201">
        <v>1</v>
      </c>
      <c r="M201">
        <v>31</v>
      </c>
      <c r="N201">
        <v>950</v>
      </c>
      <c r="O201">
        <v>0.44</v>
      </c>
      <c r="P201">
        <v>0.13</v>
      </c>
      <c r="Q201">
        <v>4.2</v>
      </c>
      <c r="R201">
        <v>93</v>
      </c>
      <c r="S201">
        <v>3407062</v>
      </c>
      <c r="T201">
        <v>35</v>
      </c>
      <c r="U201">
        <v>1200</v>
      </c>
      <c r="V201">
        <v>1.2</v>
      </c>
      <c r="W201">
        <v>40</v>
      </c>
      <c r="X201">
        <v>0.59</v>
      </c>
      <c r="Y201">
        <v>20</v>
      </c>
      <c r="Z201">
        <v>30</v>
      </c>
      <c r="AA201">
        <v>1000</v>
      </c>
      <c r="AB201">
        <v>13</v>
      </c>
      <c r="AC201">
        <v>3.8</v>
      </c>
      <c r="AD201">
        <v>130</v>
      </c>
      <c r="AE201">
        <v>87</v>
      </c>
    </row>
    <row r="202" spans="1:31" x14ac:dyDescent="0.3">
      <c r="A202" t="s">
        <v>32</v>
      </c>
      <c r="B202" t="s">
        <v>34</v>
      </c>
      <c r="C202">
        <v>850</v>
      </c>
      <c r="D202" t="s">
        <v>21</v>
      </c>
      <c r="E202">
        <v>1990</v>
      </c>
      <c r="F202">
        <v>103253</v>
      </c>
      <c r="G202">
        <v>5.5</v>
      </c>
      <c r="H202">
        <v>5.6</v>
      </c>
      <c r="I202">
        <v>1.8</v>
      </c>
      <c r="J202">
        <v>1.9</v>
      </c>
      <c r="K202">
        <v>0</v>
      </c>
      <c r="L202">
        <v>0</v>
      </c>
      <c r="M202">
        <v>4.5</v>
      </c>
      <c r="N202">
        <v>4.5999999999999996</v>
      </c>
      <c r="R202">
        <v>87</v>
      </c>
      <c r="S202">
        <v>106627</v>
      </c>
      <c r="T202">
        <v>9.9</v>
      </c>
      <c r="U202">
        <v>11</v>
      </c>
      <c r="V202">
        <v>0.97</v>
      </c>
      <c r="W202">
        <v>1</v>
      </c>
      <c r="X202">
        <v>0</v>
      </c>
      <c r="Y202">
        <v>0</v>
      </c>
      <c r="Z202">
        <v>7.7</v>
      </c>
      <c r="AA202">
        <v>8.1999999999999993</v>
      </c>
      <c r="AB202">
        <v>0</v>
      </c>
      <c r="AC202">
        <v>0</v>
      </c>
      <c r="AD202">
        <v>0</v>
      </c>
      <c r="AE202">
        <v>0</v>
      </c>
    </row>
    <row r="203" spans="1:31" x14ac:dyDescent="0.3">
      <c r="A203" t="s">
        <v>29</v>
      </c>
      <c r="B203" t="s">
        <v>31</v>
      </c>
      <c r="C203">
        <v>860</v>
      </c>
      <c r="D203" t="s">
        <v>28</v>
      </c>
      <c r="E203">
        <v>1990</v>
      </c>
      <c r="F203">
        <v>20555113</v>
      </c>
      <c r="G203">
        <v>100</v>
      </c>
      <c r="H203">
        <v>20000</v>
      </c>
      <c r="I203">
        <v>8.3000000000000007</v>
      </c>
      <c r="J203">
        <v>1700</v>
      </c>
      <c r="K203">
        <v>0</v>
      </c>
      <c r="L203">
        <v>1</v>
      </c>
      <c r="M203">
        <v>65</v>
      </c>
      <c r="N203">
        <v>13000</v>
      </c>
      <c r="O203">
        <v>0.02</v>
      </c>
      <c r="P203">
        <v>0.01</v>
      </c>
      <c r="Q203">
        <v>2.9</v>
      </c>
      <c r="R203">
        <v>70</v>
      </c>
      <c r="S203">
        <v>28934102</v>
      </c>
      <c r="T203">
        <v>120</v>
      </c>
      <c r="U203">
        <v>35000</v>
      </c>
      <c r="V203">
        <v>7.6</v>
      </c>
      <c r="W203">
        <v>2200</v>
      </c>
      <c r="X203">
        <v>0.78</v>
      </c>
      <c r="Y203">
        <v>230</v>
      </c>
      <c r="Z203">
        <v>80</v>
      </c>
      <c r="AA203">
        <v>23000</v>
      </c>
      <c r="AB203">
        <v>4</v>
      </c>
      <c r="AC203">
        <v>3.2</v>
      </c>
      <c r="AD203">
        <v>930</v>
      </c>
      <c r="AE203">
        <v>89</v>
      </c>
    </row>
    <row r="204" spans="1:31" x14ac:dyDescent="0.3">
      <c r="A204" t="s">
        <v>25</v>
      </c>
      <c r="B204" t="s">
        <v>27</v>
      </c>
      <c r="C204">
        <v>548</v>
      </c>
      <c r="D204" t="s">
        <v>14</v>
      </c>
      <c r="E204">
        <v>1990</v>
      </c>
      <c r="F204">
        <v>146633</v>
      </c>
      <c r="G204">
        <v>151</v>
      </c>
      <c r="H204">
        <v>220</v>
      </c>
      <c r="I204">
        <v>7</v>
      </c>
      <c r="J204">
        <v>10</v>
      </c>
      <c r="K204">
        <v>0</v>
      </c>
      <c r="L204">
        <v>0</v>
      </c>
      <c r="M204">
        <v>127</v>
      </c>
      <c r="N204">
        <v>190</v>
      </c>
      <c r="R204">
        <v>75</v>
      </c>
      <c r="S204">
        <v>252763</v>
      </c>
      <c r="T204">
        <v>84</v>
      </c>
      <c r="U204">
        <v>210</v>
      </c>
      <c r="V204">
        <v>6.3</v>
      </c>
      <c r="W204">
        <v>16</v>
      </c>
      <c r="X204">
        <v>0</v>
      </c>
      <c r="Y204">
        <v>0</v>
      </c>
      <c r="Z204">
        <v>62</v>
      </c>
      <c r="AA204">
        <v>160</v>
      </c>
      <c r="AB204">
        <v>0</v>
      </c>
      <c r="AC204">
        <v>0</v>
      </c>
      <c r="AD204">
        <v>0</v>
      </c>
      <c r="AE204">
        <v>78</v>
      </c>
    </row>
    <row r="205" spans="1:31" x14ac:dyDescent="0.3">
      <c r="A205" t="s">
        <v>22</v>
      </c>
      <c r="B205" t="s">
        <v>24</v>
      </c>
      <c r="C205">
        <v>862</v>
      </c>
      <c r="D205" t="s">
        <v>21</v>
      </c>
      <c r="E205">
        <v>1990</v>
      </c>
      <c r="F205">
        <v>19740786</v>
      </c>
      <c r="G205">
        <v>50</v>
      </c>
      <c r="H205">
        <v>9900</v>
      </c>
      <c r="I205">
        <v>4.3</v>
      </c>
      <c r="J205">
        <v>850</v>
      </c>
      <c r="K205">
        <v>0.4</v>
      </c>
      <c r="L205">
        <v>79</v>
      </c>
      <c r="M205">
        <v>35</v>
      </c>
      <c r="N205">
        <v>7000</v>
      </c>
      <c r="O205">
        <v>4.4000000000000004</v>
      </c>
      <c r="P205">
        <v>1.5</v>
      </c>
      <c r="Q205">
        <v>300</v>
      </c>
      <c r="R205">
        <v>78</v>
      </c>
      <c r="S205">
        <v>30405207</v>
      </c>
      <c r="T205">
        <v>49</v>
      </c>
      <c r="U205">
        <v>15000</v>
      </c>
      <c r="V205">
        <v>1.6</v>
      </c>
      <c r="W205">
        <v>480</v>
      </c>
      <c r="X205">
        <v>1.1000000000000001</v>
      </c>
      <c r="Y205">
        <v>320</v>
      </c>
      <c r="Z205">
        <v>33</v>
      </c>
      <c r="AA205">
        <v>10000</v>
      </c>
      <c r="AB205">
        <v>11</v>
      </c>
      <c r="AC205">
        <v>3.7</v>
      </c>
      <c r="AD205">
        <v>1100</v>
      </c>
      <c r="AE205">
        <v>65</v>
      </c>
    </row>
    <row r="206" spans="1:31" x14ac:dyDescent="0.3">
      <c r="A206" t="s">
        <v>18</v>
      </c>
      <c r="B206" t="s">
        <v>20</v>
      </c>
      <c r="C206">
        <v>704</v>
      </c>
      <c r="D206" t="s">
        <v>14</v>
      </c>
      <c r="E206">
        <v>1990</v>
      </c>
      <c r="F206">
        <v>68909883</v>
      </c>
      <c r="G206">
        <v>560</v>
      </c>
      <c r="H206">
        <v>390000</v>
      </c>
      <c r="I206">
        <v>52</v>
      </c>
      <c r="J206">
        <v>36000</v>
      </c>
      <c r="K206">
        <v>0.08</v>
      </c>
      <c r="L206">
        <v>58</v>
      </c>
      <c r="M206">
        <v>251</v>
      </c>
      <c r="N206">
        <v>170000</v>
      </c>
      <c r="O206">
        <v>0.06</v>
      </c>
      <c r="P206">
        <v>0.15</v>
      </c>
      <c r="Q206">
        <v>100</v>
      </c>
      <c r="R206">
        <v>29</v>
      </c>
      <c r="S206">
        <v>91679733</v>
      </c>
      <c r="T206">
        <v>209</v>
      </c>
      <c r="U206">
        <v>190000</v>
      </c>
      <c r="V206">
        <v>19</v>
      </c>
      <c r="W206">
        <v>17000</v>
      </c>
      <c r="X206">
        <v>2.1</v>
      </c>
      <c r="Y206">
        <v>2000</v>
      </c>
      <c r="Z206">
        <v>144</v>
      </c>
      <c r="AA206">
        <v>130000</v>
      </c>
      <c r="AB206">
        <v>7.2</v>
      </c>
      <c r="AC206">
        <v>10</v>
      </c>
      <c r="AD206">
        <v>9400</v>
      </c>
      <c r="AE206">
        <v>76</v>
      </c>
    </row>
    <row r="207" spans="1:31" x14ac:dyDescent="0.3">
      <c r="A207" t="s">
        <v>15</v>
      </c>
      <c r="B207" t="s">
        <v>17</v>
      </c>
      <c r="C207">
        <v>876</v>
      </c>
      <c r="D207" t="s">
        <v>14</v>
      </c>
      <c r="E207">
        <v>1990</v>
      </c>
      <c r="F207">
        <v>13880</v>
      </c>
      <c r="G207">
        <v>138</v>
      </c>
      <c r="H207">
        <v>19</v>
      </c>
      <c r="I207">
        <v>4.7</v>
      </c>
      <c r="J207">
        <v>0.65</v>
      </c>
      <c r="K207">
        <v>0</v>
      </c>
      <c r="L207">
        <v>0</v>
      </c>
      <c r="M207">
        <v>122</v>
      </c>
      <c r="N207">
        <v>17</v>
      </c>
      <c r="S207">
        <v>13272</v>
      </c>
      <c r="T207">
        <v>17</v>
      </c>
      <c r="U207">
        <v>2.2000000000000002</v>
      </c>
      <c r="V207">
        <v>2.2999999999999998</v>
      </c>
      <c r="W207">
        <v>0.3</v>
      </c>
      <c r="X207">
        <v>0</v>
      </c>
      <c r="Y207">
        <v>0</v>
      </c>
      <c r="Z207">
        <v>8.6999999999999993</v>
      </c>
      <c r="AA207">
        <v>1.2</v>
      </c>
      <c r="AB207">
        <v>0</v>
      </c>
      <c r="AC207">
        <v>0</v>
      </c>
      <c r="AD207">
        <v>0</v>
      </c>
      <c r="AE207">
        <v>170</v>
      </c>
    </row>
    <row r="208" spans="1:31" x14ac:dyDescent="0.3">
      <c r="A208" t="s">
        <v>11</v>
      </c>
      <c r="B208" t="s">
        <v>13</v>
      </c>
      <c r="C208">
        <v>275</v>
      </c>
      <c r="D208" t="s">
        <v>7</v>
      </c>
      <c r="E208">
        <v>1990</v>
      </c>
      <c r="F208">
        <v>2081347</v>
      </c>
      <c r="G208">
        <v>12</v>
      </c>
      <c r="H208">
        <v>260</v>
      </c>
      <c r="I208">
        <v>0.47</v>
      </c>
      <c r="J208">
        <v>9.8000000000000007</v>
      </c>
      <c r="K208">
        <v>0</v>
      </c>
      <c r="L208">
        <v>0</v>
      </c>
      <c r="M208">
        <v>6</v>
      </c>
      <c r="N208">
        <v>120</v>
      </c>
      <c r="R208">
        <v>51</v>
      </c>
      <c r="S208">
        <v>4326295</v>
      </c>
      <c r="T208">
        <v>7.1</v>
      </c>
      <c r="U208">
        <v>310</v>
      </c>
      <c r="V208">
        <v>0.21</v>
      </c>
      <c r="W208">
        <v>8.9</v>
      </c>
      <c r="X208">
        <v>0.01</v>
      </c>
      <c r="Y208">
        <v>0.56000000000000005</v>
      </c>
      <c r="Z208">
        <v>4.5999999999999996</v>
      </c>
      <c r="AA208">
        <v>200</v>
      </c>
      <c r="AB208">
        <v>0</v>
      </c>
      <c r="AC208">
        <v>0</v>
      </c>
      <c r="AD208">
        <v>0</v>
      </c>
      <c r="AE208">
        <v>0</v>
      </c>
    </row>
    <row r="209" spans="1:31" x14ac:dyDescent="0.3">
      <c r="A209" t="s">
        <v>8</v>
      </c>
      <c r="B209" t="s">
        <v>10</v>
      </c>
      <c r="C209">
        <v>887</v>
      </c>
      <c r="D209" t="s">
        <v>7</v>
      </c>
      <c r="E209">
        <v>1990</v>
      </c>
      <c r="F209">
        <v>11790249</v>
      </c>
      <c r="G209">
        <v>274</v>
      </c>
      <c r="H209">
        <v>32000</v>
      </c>
      <c r="I209">
        <v>36</v>
      </c>
      <c r="J209">
        <v>4300</v>
      </c>
      <c r="K209">
        <v>0.25</v>
      </c>
      <c r="L209">
        <v>29</v>
      </c>
      <c r="M209">
        <v>136</v>
      </c>
      <c r="N209">
        <v>16000</v>
      </c>
      <c r="O209">
        <v>0.36</v>
      </c>
      <c r="P209">
        <v>0.49</v>
      </c>
      <c r="Q209">
        <v>58</v>
      </c>
      <c r="R209">
        <v>29</v>
      </c>
      <c r="S209">
        <v>24407381</v>
      </c>
      <c r="T209">
        <v>60</v>
      </c>
      <c r="U209">
        <v>15000</v>
      </c>
      <c r="V209">
        <v>4.0999999999999996</v>
      </c>
      <c r="W209">
        <v>990</v>
      </c>
      <c r="X209">
        <v>7.0000000000000007E-2</v>
      </c>
      <c r="Y209">
        <v>18</v>
      </c>
      <c r="Z209">
        <v>48</v>
      </c>
      <c r="AA209">
        <v>12000</v>
      </c>
      <c r="AB209">
        <v>0.9</v>
      </c>
      <c r="AC209">
        <v>0.43</v>
      </c>
      <c r="AD209">
        <v>100</v>
      </c>
      <c r="AE209">
        <v>88</v>
      </c>
    </row>
    <row r="210" spans="1:31" x14ac:dyDescent="0.3">
      <c r="A210" t="s">
        <v>4</v>
      </c>
      <c r="B210" t="s">
        <v>6</v>
      </c>
      <c r="C210">
        <v>894</v>
      </c>
      <c r="D210" t="s">
        <v>0</v>
      </c>
      <c r="E210">
        <v>1990</v>
      </c>
      <c r="F210">
        <v>7844516</v>
      </c>
      <c r="G210">
        <v>665</v>
      </c>
      <c r="H210">
        <v>52000</v>
      </c>
      <c r="I210">
        <v>81</v>
      </c>
      <c r="J210">
        <v>6400</v>
      </c>
      <c r="K210">
        <v>244</v>
      </c>
      <c r="L210">
        <v>19000</v>
      </c>
      <c r="M210">
        <v>716</v>
      </c>
      <c r="N210">
        <v>56000</v>
      </c>
      <c r="O210">
        <v>62</v>
      </c>
      <c r="P210">
        <v>442</v>
      </c>
      <c r="Q210">
        <v>35000</v>
      </c>
      <c r="R210">
        <v>30</v>
      </c>
      <c r="S210">
        <v>14538640</v>
      </c>
      <c r="T210">
        <v>338</v>
      </c>
      <c r="U210">
        <v>49000</v>
      </c>
      <c r="V210">
        <v>25</v>
      </c>
      <c r="W210">
        <v>3600</v>
      </c>
      <c r="X210">
        <v>59</v>
      </c>
      <c r="Y210">
        <v>8600</v>
      </c>
      <c r="Z210">
        <v>410</v>
      </c>
      <c r="AA210">
        <v>60000</v>
      </c>
      <c r="AB210">
        <v>62</v>
      </c>
      <c r="AC210">
        <v>255</v>
      </c>
      <c r="AD210">
        <v>37000</v>
      </c>
      <c r="AE210">
        <v>68</v>
      </c>
    </row>
    <row r="211" spans="1:31" x14ac:dyDescent="0.3">
      <c r="A211" t="s">
        <v>1</v>
      </c>
      <c r="B211" t="s">
        <v>3</v>
      </c>
      <c r="C211">
        <v>716</v>
      </c>
      <c r="D211" t="s">
        <v>0</v>
      </c>
      <c r="E211">
        <v>1990</v>
      </c>
      <c r="F211">
        <v>10461782</v>
      </c>
      <c r="G211">
        <v>402</v>
      </c>
      <c r="H211">
        <v>42000</v>
      </c>
      <c r="I211">
        <v>52</v>
      </c>
      <c r="J211">
        <v>5500</v>
      </c>
      <c r="K211">
        <v>74</v>
      </c>
      <c r="L211">
        <v>7800</v>
      </c>
      <c r="M211">
        <v>302</v>
      </c>
      <c r="N211">
        <v>32000</v>
      </c>
      <c r="O211">
        <v>45</v>
      </c>
      <c r="P211">
        <v>131</v>
      </c>
      <c r="Q211">
        <v>14000</v>
      </c>
      <c r="R211">
        <v>29</v>
      </c>
      <c r="S211">
        <v>14149648</v>
      </c>
      <c r="T211">
        <v>409</v>
      </c>
      <c r="U211">
        <v>58000</v>
      </c>
      <c r="V211">
        <v>40</v>
      </c>
      <c r="W211">
        <v>5700</v>
      </c>
      <c r="X211">
        <v>153</v>
      </c>
      <c r="Y211">
        <v>22000</v>
      </c>
      <c r="Z211">
        <v>552</v>
      </c>
      <c r="AA211">
        <v>78000</v>
      </c>
      <c r="AB211">
        <v>72</v>
      </c>
      <c r="AC211">
        <v>395</v>
      </c>
      <c r="AD211">
        <v>56000</v>
      </c>
      <c r="AE21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3"/>
  <sheetViews>
    <sheetView workbookViewId="0">
      <selection activeCell="AE2" sqref="AE2"/>
    </sheetView>
  </sheetViews>
  <sheetFormatPr defaultRowHeight="14.4" x14ac:dyDescent="0.3"/>
  <sheetData>
    <row r="1" spans="1:30" x14ac:dyDescent="0.3">
      <c r="A1" t="s">
        <v>660</v>
      </c>
      <c r="B1" t="s">
        <v>659</v>
      </c>
      <c r="C1" t="s">
        <v>658</v>
      </c>
      <c r="D1" t="s">
        <v>657</v>
      </c>
      <c r="E1" t="s">
        <v>666</v>
      </c>
      <c r="F1" t="s">
        <v>665</v>
      </c>
      <c r="G1" t="s">
        <v>667</v>
      </c>
      <c r="H1" t="s">
        <v>668</v>
      </c>
      <c r="I1" t="s">
        <v>669</v>
      </c>
      <c r="J1" t="s">
        <v>670</v>
      </c>
      <c r="K1" t="s">
        <v>671</v>
      </c>
      <c r="L1" t="s">
        <v>672</v>
      </c>
      <c r="M1" t="s">
        <v>673</v>
      </c>
      <c r="N1" t="s">
        <v>674</v>
      </c>
      <c r="O1" t="s">
        <v>675</v>
      </c>
      <c r="P1" t="s">
        <v>676</v>
      </c>
      <c r="Q1" t="s">
        <v>677</v>
      </c>
      <c r="R1" t="s">
        <v>678</v>
      </c>
      <c r="S1" t="s">
        <v>679</v>
      </c>
      <c r="T1" t="s">
        <v>680</v>
      </c>
      <c r="U1" t="s">
        <v>681</v>
      </c>
      <c r="V1" t="s">
        <v>682</v>
      </c>
      <c r="W1" t="s">
        <v>683</v>
      </c>
      <c r="X1" t="s">
        <v>684</v>
      </c>
      <c r="Y1" t="s">
        <v>685</v>
      </c>
      <c r="Z1" t="s">
        <v>686</v>
      </c>
      <c r="AA1" t="s">
        <v>687</v>
      </c>
      <c r="AB1" t="s">
        <v>688</v>
      </c>
      <c r="AC1" t="s">
        <v>689</v>
      </c>
      <c r="AD1" t="s">
        <v>690</v>
      </c>
    </row>
    <row r="2" spans="1:30" x14ac:dyDescent="0.3">
      <c r="A2" t="s">
        <v>654</v>
      </c>
      <c r="B2">
        <v>4</v>
      </c>
      <c r="C2" t="s">
        <v>7</v>
      </c>
      <c r="D2">
        <v>1990</v>
      </c>
      <c r="E2">
        <v>11731193</v>
      </c>
      <c r="F2">
        <v>306</v>
      </c>
      <c r="G2">
        <v>36000</v>
      </c>
      <c r="H2">
        <v>37</v>
      </c>
      <c r="I2">
        <v>4300</v>
      </c>
      <c r="J2">
        <v>0.04</v>
      </c>
      <c r="K2">
        <v>5</v>
      </c>
      <c r="L2">
        <v>189</v>
      </c>
      <c r="M2">
        <v>22000</v>
      </c>
      <c r="N2">
        <v>0.06</v>
      </c>
      <c r="O2">
        <v>0.11</v>
      </c>
      <c r="P2">
        <v>12</v>
      </c>
      <c r="Q2">
        <v>20</v>
      </c>
      <c r="R2">
        <f>VLOOKUP($A2,DATA_2013A!E:V,5,FALSE)</f>
        <v>2013</v>
      </c>
      <c r="S2">
        <f>VLOOKUP(A2,DATA_2013A!E:V,6,FALSE)</f>
        <v>30551674</v>
      </c>
      <c r="T2">
        <f>VLOOKUP(A2,DATA_2013A!E:V,7,FALSE)</f>
        <v>340</v>
      </c>
      <c r="U2">
        <f>VLOOKUP(A2,DATA_2013A!E:V,8,FALSE)</f>
        <v>100000</v>
      </c>
      <c r="V2">
        <f>VLOOKUP(A2,DATA_2013A!E:V,9,FALSE)</f>
        <v>42</v>
      </c>
      <c r="W2">
        <f>VLOOKUP(A2,DATA_2013A!E:V,10,FALSE)</f>
        <v>13000</v>
      </c>
      <c r="X2">
        <f>VLOOKUP(A2,DATA_2013A!E:V,11,FALSE)</f>
        <v>0.27</v>
      </c>
      <c r="Y2">
        <f>VLOOKUP(A2,DATA_2013A!E:V,12,FALSE)</f>
        <v>82</v>
      </c>
      <c r="Z2">
        <f>VLOOKUP(A2,DATA_2013A!E:V,13,FALSE)</f>
        <v>189</v>
      </c>
      <c r="AA2">
        <f>VLOOKUP(A2,DATA_2013A!E:V,14,FALSE)</f>
        <v>58000</v>
      </c>
      <c r="AB2">
        <f>VLOOKUP(A2,DATA_2013A!E:V,15,FALSE)</f>
        <v>0.34</v>
      </c>
      <c r="AC2">
        <f>VLOOKUP(A2,DATA_2013A!E:V,16,FALSE)</f>
        <v>0.64</v>
      </c>
      <c r="AD2">
        <f>VLOOKUP(A2,DATA_2013A!E:V,17,FALSE)</f>
        <v>200</v>
      </c>
    </row>
    <row r="3" spans="1:30" x14ac:dyDescent="0.3">
      <c r="A3" t="s">
        <v>651</v>
      </c>
      <c r="B3">
        <v>8</v>
      </c>
      <c r="C3" t="s">
        <v>28</v>
      </c>
      <c r="D3">
        <v>1990</v>
      </c>
      <c r="E3">
        <v>3446882</v>
      </c>
      <c r="F3">
        <v>36</v>
      </c>
      <c r="G3">
        <v>1200</v>
      </c>
      <c r="H3">
        <v>1.8</v>
      </c>
      <c r="I3">
        <v>63</v>
      </c>
      <c r="J3">
        <v>0</v>
      </c>
      <c r="K3">
        <v>0</v>
      </c>
      <c r="L3">
        <v>24</v>
      </c>
      <c r="M3">
        <v>840</v>
      </c>
      <c r="Q3">
        <v>78</v>
      </c>
      <c r="R3">
        <f>VLOOKUP($A3,DATA_2013A!E:V,5,FALSE)</f>
        <v>2013</v>
      </c>
      <c r="S3">
        <f>VLOOKUP(A3,DATA_2013A!E:V,6,FALSE)</f>
        <v>3173271</v>
      </c>
      <c r="T3">
        <f>VLOOKUP(A3,DATA_2013A!E:V,7,FALSE)</f>
        <v>27</v>
      </c>
      <c r="U3">
        <f>VLOOKUP(A3,DATA_2013A!E:V,8,FALSE)</f>
        <v>850</v>
      </c>
      <c r="V3">
        <f>VLOOKUP(A3,DATA_2013A!E:V,9,FALSE)</f>
        <v>0.64</v>
      </c>
      <c r="W3">
        <f>VLOOKUP(A3,DATA_2013A!E:V,10,FALSE)</f>
        <v>20</v>
      </c>
      <c r="X3">
        <f>VLOOKUP(A3,DATA_2013A!E:V,11,FALSE)</f>
        <v>0</v>
      </c>
      <c r="Y3">
        <f>VLOOKUP(A3,DATA_2013A!E:V,12,FALSE)</f>
        <v>0</v>
      </c>
      <c r="Z3">
        <f>VLOOKUP(A3,DATA_2013A!E:V,13,FALSE)</f>
        <v>18</v>
      </c>
      <c r="AA3">
        <f>VLOOKUP(A3,DATA_2013A!E:V,14,FALSE)</f>
        <v>590</v>
      </c>
      <c r="AB3">
        <f>VLOOKUP(A3,DATA_2013A!E:V,15,FALSE)</f>
        <v>0</v>
      </c>
      <c r="AC3">
        <f>VLOOKUP(A3,DATA_2013A!E:V,16,FALSE)</f>
        <v>0</v>
      </c>
      <c r="AD3">
        <f>VLOOKUP(A3,DATA_2013A!E:V,17,FALSE)</f>
        <v>0</v>
      </c>
    </row>
    <row r="4" spans="1:30" x14ac:dyDescent="0.3">
      <c r="A4" t="s">
        <v>648</v>
      </c>
      <c r="B4">
        <v>12</v>
      </c>
      <c r="C4" t="s">
        <v>0</v>
      </c>
      <c r="D4">
        <v>1990</v>
      </c>
      <c r="E4">
        <v>26239708</v>
      </c>
      <c r="F4">
        <v>100</v>
      </c>
      <c r="G4">
        <v>26000</v>
      </c>
      <c r="H4">
        <v>11</v>
      </c>
      <c r="I4">
        <v>2800</v>
      </c>
      <c r="J4">
        <v>0.01</v>
      </c>
      <c r="K4">
        <v>3</v>
      </c>
      <c r="L4">
        <v>64</v>
      </c>
      <c r="M4">
        <v>17000</v>
      </c>
      <c r="N4">
        <v>0.06</v>
      </c>
      <c r="O4">
        <v>0.04</v>
      </c>
      <c r="P4">
        <v>11</v>
      </c>
      <c r="Q4">
        <v>69</v>
      </c>
      <c r="R4">
        <f>VLOOKUP($A4,DATA_2013A!E:V,5,FALSE)</f>
        <v>2013</v>
      </c>
      <c r="S4">
        <f>VLOOKUP(A4,DATA_2013A!E:V,6,FALSE)</f>
        <v>39208194</v>
      </c>
      <c r="T4">
        <f>VLOOKUP(A4,DATA_2013A!E:V,7,FALSE)</f>
        <v>126</v>
      </c>
      <c r="U4">
        <f>VLOOKUP(A4,DATA_2013A!E:V,8,FALSE)</f>
        <v>49000</v>
      </c>
      <c r="V4">
        <f>VLOOKUP(A4,DATA_2013A!E:V,9,FALSE)</f>
        <v>13</v>
      </c>
      <c r="W4">
        <f>VLOOKUP(A4,DATA_2013A!E:V,10,FALSE)</f>
        <v>5100</v>
      </c>
      <c r="X4">
        <f>VLOOKUP(A4,DATA_2013A!E:V,11,FALSE)</f>
        <v>0.09</v>
      </c>
      <c r="Y4">
        <f>VLOOKUP(A4,DATA_2013A!E:V,12,FALSE)</f>
        <v>35</v>
      </c>
      <c r="Z4">
        <f>VLOOKUP(A4,DATA_2013A!E:V,13,FALSE)</f>
        <v>81</v>
      </c>
      <c r="AA4">
        <f>VLOOKUP(A4,DATA_2013A!E:V,14,FALSE)</f>
        <v>32000</v>
      </c>
      <c r="AB4">
        <f>VLOOKUP(A4,DATA_2013A!E:V,15,FALSE)</f>
        <v>0.37</v>
      </c>
      <c r="AC4">
        <f>VLOOKUP(A4,DATA_2013A!E:V,16,FALSE)</f>
        <v>0.3</v>
      </c>
      <c r="AD4">
        <f>VLOOKUP(A4,DATA_2013A!E:V,17,FALSE)</f>
        <v>120</v>
      </c>
    </row>
    <row r="5" spans="1:30" x14ac:dyDescent="0.3">
      <c r="A5" t="s">
        <v>645</v>
      </c>
      <c r="B5">
        <v>16</v>
      </c>
      <c r="C5" t="s">
        <v>14</v>
      </c>
      <c r="D5">
        <v>1990</v>
      </c>
      <c r="E5">
        <v>47044</v>
      </c>
      <c r="F5">
        <v>47</v>
      </c>
      <c r="G5">
        <v>22</v>
      </c>
      <c r="H5">
        <v>6.1</v>
      </c>
      <c r="I5">
        <v>2.9</v>
      </c>
      <c r="J5">
        <v>0</v>
      </c>
      <c r="K5">
        <v>0</v>
      </c>
      <c r="L5">
        <v>26</v>
      </c>
      <c r="M5">
        <v>12</v>
      </c>
      <c r="Q5">
        <v>75</v>
      </c>
      <c r="R5">
        <f>VLOOKUP($A5,DATA_2013A!E:V,5,FALSE)</f>
        <v>2013</v>
      </c>
      <c r="S5">
        <f>VLOOKUP(A5,DATA_2013A!E:V,6,FALSE)</f>
        <v>55165</v>
      </c>
      <c r="T5">
        <f>VLOOKUP(A5,DATA_2013A!E:V,7,FALSE)</f>
        <v>9.4</v>
      </c>
      <c r="U5">
        <f>VLOOKUP(A5,DATA_2013A!E:V,8,FALSE)</f>
        <v>5.2</v>
      </c>
      <c r="V5">
        <f>VLOOKUP(A5,DATA_2013A!E:V,9,FALSE)</f>
        <v>0.64</v>
      </c>
      <c r="W5">
        <f>VLOOKUP(A5,DATA_2013A!E:V,10,FALSE)</f>
        <v>0.35</v>
      </c>
      <c r="X5">
        <f>VLOOKUP(A5,DATA_2013A!E:V,11,FALSE)</f>
        <v>0</v>
      </c>
      <c r="Y5">
        <f>VLOOKUP(A5,DATA_2013A!E:V,12,FALSE)</f>
        <v>0</v>
      </c>
      <c r="Z5">
        <f>VLOOKUP(A5,DATA_2013A!E:V,13,FALSE)</f>
        <v>7.2</v>
      </c>
      <c r="AA5">
        <f>VLOOKUP(A5,DATA_2013A!E:V,14,FALSE)</f>
        <v>4</v>
      </c>
      <c r="AB5">
        <f>VLOOKUP(A5,DATA_2013A!E:V,15,FALSE)</f>
        <v>0</v>
      </c>
      <c r="AC5">
        <f>VLOOKUP(A5,DATA_2013A!E:V,16,FALSE)</f>
        <v>0</v>
      </c>
      <c r="AD5">
        <f>VLOOKUP(A5,DATA_2013A!E:V,17,FALSE)</f>
        <v>0</v>
      </c>
    </row>
    <row r="6" spans="1:30" x14ac:dyDescent="0.3">
      <c r="A6" t="s">
        <v>642</v>
      </c>
      <c r="B6">
        <v>20</v>
      </c>
      <c r="C6" t="s">
        <v>28</v>
      </c>
      <c r="D6">
        <v>1990</v>
      </c>
      <c r="E6">
        <v>54511</v>
      </c>
      <c r="F6">
        <v>62</v>
      </c>
      <c r="G6">
        <v>34</v>
      </c>
      <c r="H6">
        <v>3.9</v>
      </c>
      <c r="I6">
        <v>2.1</v>
      </c>
      <c r="J6">
        <v>0</v>
      </c>
      <c r="K6">
        <v>0</v>
      </c>
      <c r="L6">
        <v>49</v>
      </c>
      <c r="M6">
        <v>26</v>
      </c>
      <c r="Q6">
        <v>87</v>
      </c>
      <c r="R6">
        <f>VLOOKUP($A6,DATA_2013A!E:V,5,FALSE)</f>
        <v>2013</v>
      </c>
      <c r="S6">
        <f>VLOOKUP(A6,DATA_2013A!E:V,6,FALSE)</f>
        <v>79218</v>
      </c>
      <c r="T6">
        <f>VLOOKUP(A6,DATA_2013A!E:V,7,FALSE)</f>
        <v>8.1999999999999993</v>
      </c>
      <c r="U6">
        <f>VLOOKUP(A6,DATA_2013A!E:V,8,FALSE)</f>
        <v>6.5</v>
      </c>
      <c r="V6">
        <f>VLOOKUP(A6,DATA_2013A!E:V,9,FALSE)</f>
        <v>0.33</v>
      </c>
      <c r="W6">
        <f>VLOOKUP(A6,DATA_2013A!E:V,10,FALSE)</f>
        <v>0.26</v>
      </c>
      <c r="X6">
        <f>VLOOKUP(A6,DATA_2013A!E:V,11,FALSE)</f>
        <v>0</v>
      </c>
      <c r="Y6">
        <f>VLOOKUP(A6,DATA_2013A!E:V,12,FALSE)</f>
        <v>0</v>
      </c>
      <c r="Z6">
        <f>VLOOKUP(A6,DATA_2013A!E:V,13,FALSE)</f>
        <v>7.3</v>
      </c>
      <c r="AA6">
        <f>VLOOKUP(A6,DATA_2013A!E:V,14,FALSE)</f>
        <v>5.8</v>
      </c>
      <c r="AB6">
        <f>VLOOKUP(A6,DATA_2013A!E:V,15,FALSE)</f>
        <v>0</v>
      </c>
      <c r="AC6">
        <f>VLOOKUP(A6,DATA_2013A!E:V,16,FALSE)</f>
        <v>0</v>
      </c>
      <c r="AD6">
        <f>VLOOKUP(A6,DATA_2013A!E:V,17,FALSE)</f>
        <v>0</v>
      </c>
    </row>
    <row r="7" spans="1:30" x14ac:dyDescent="0.3">
      <c r="A7" t="s">
        <v>639</v>
      </c>
      <c r="B7">
        <v>24</v>
      </c>
      <c r="C7" t="s">
        <v>0</v>
      </c>
      <c r="D7">
        <v>1990</v>
      </c>
      <c r="E7">
        <v>10333844</v>
      </c>
      <c r="F7">
        <v>365</v>
      </c>
      <c r="G7">
        <v>38000</v>
      </c>
      <c r="H7">
        <v>47</v>
      </c>
      <c r="I7">
        <v>4900</v>
      </c>
      <c r="J7">
        <v>0.75</v>
      </c>
      <c r="K7">
        <v>77</v>
      </c>
      <c r="L7">
        <v>207</v>
      </c>
      <c r="M7">
        <v>21000</v>
      </c>
      <c r="N7">
        <v>0.84</v>
      </c>
      <c r="O7">
        <v>1.7</v>
      </c>
      <c r="P7">
        <v>180</v>
      </c>
      <c r="Q7">
        <v>48</v>
      </c>
      <c r="R7">
        <f>VLOOKUP($A7,DATA_2013A!E:V,5,FALSE)</f>
        <v>2013</v>
      </c>
      <c r="S7">
        <f>VLOOKUP(A7,DATA_2013A!E:V,6,FALSE)</f>
        <v>21471618</v>
      </c>
      <c r="T7">
        <f>VLOOKUP(A7,DATA_2013A!E:V,7,FALSE)</f>
        <v>423</v>
      </c>
      <c r="U7">
        <f>VLOOKUP(A7,DATA_2013A!E:V,8,FALSE)</f>
        <v>91000</v>
      </c>
      <c r="V7">
        <f>VLOOKUP(A7,DATA_2013A!E:V,9,FALSE)</f>
        <v>32</v>
      </c>
      <c r="W7">
        <f>VLOOKUP(A7,DATA_2013A!E:V,10,FALSE)</f>
        <v>6900</v>
      </c>
      <c r="X7">
        <f>VLOOKUP(A7,DATA_2013A!E:V,11,FALSE)</f>
        <v>7.3</v>
      </c>
      <c r="Y7">
        <f>VLOOKUP(A7,DATA_2013A!E:V,12,FALSE)</f>
        <v>1600</v>
      </c>
      <c r="Z7">
        <f>VLOOKUP(A7,DATA_2013A!E:V,13,FALSE)</f>
        <v>320</v>
      </c>
      <c r="AA7">
        <f>VLOOKUP(A7,DATA_2013A!E:V,14,FALSE)</f>
        <v>69000</v>
      </c>
      <c r="AB7">
        <f>VLOOKUP(A7,DATA_2013A!E:V,15,FALSE)</f>
        <v>11</v>
      </c>
      <c r="AC7">
        <f>VLOOKUP(A7,DATA_2013A!E:V,16,FALSE)</f>
        <v>35</v>
      </c>
      <c r="AD7">
        <f>VLOOKUP(A7,DATA_2013A!E:V,17,FALSE)</f>
        <v>7500</v>
      </c>
    </row>
    <row r="8" spans="1:30" x14ac:dyDescent="0.3">
      <c r="A8" t="s">
        <v>636</v>
      </c>
      <c r="B8">
        <v>660</v>
      </c>
      <c r="C8" t="s">
        <v>21</v>
      </c>
      <c r="D8">
        <v>1990</v>
      </c>
      <c r="E8">
        <v>8334</v>
      </c>
      <c r="F8">
        <v>60</v>
      </c>
      <c r="G8">
        <v>5</v>
      </c>
      <c r="H8">
        <v>0</v>
      </c>
      <c r="I8">
        <v>0</v>
      </c>
      <c r="J8">
        <v>0</v>
      </c>
      <c r="K8">
        <v>0</v>
      </c>
      <c r="L8">
        <v>24</v>
      </c>
      <c r="M8">
        <v>2</v>
      </c>
      <c r="Q8">
        <v>0</v>
      </c>
      <c r="R8">
        <f>VLOOKUP($A8,DATA_2013A!E:V,5,FALSE)</f>
        <v>2013</v>
      </c>
      <c r="S8">
        <f>VLOOKUP(A8,DATA_2013A!E:V,6,FALSE)</f>
        <v>14300</v>
      </c>
      <c r="T8">
        <f>VLOOKUP(A8,DATA_2013A!E:V,7,FALSE)</f>
        <v>51</v>
      </c>
      <c r="U8">
        <f>VLOOKUP(A8,DATA_2013A!E:V,8,FALSE)</f>
        <v>7.3</v>
      </c>
      <c r="V8">
        <f>VLOOKUP(A8,DATA_2013A!E:V,9,FALSE)</f>
        <v>0</v>
      </c>
      <c r="W8">
        <f>VLOOKUP(A8,DATA_2013A!E:V,10,FALSE)</f>
        <v>0</v>
      </c>
      <c r="X8">
        <f>VLOOKUP(A8,DATA_2013A!E:V,11,FALSE)</f>
        <v>0</v>
      </c>
      <c r="Y8">
        <f>VLOOKUP(A8,DATA_2013A!E:V,12,FALSE)</f>
        <v>0</v>
      </c>
      <c r="Z8">
        <f>VLOOKUP(A8,DATA_2013A!E:V,13,FALSE)</f>
        <v>21</v>
      </c>
      <c r="AA8">
        <f>VLOOKUP(A8,DATA_2013A!E:V,14,FALSE)</f>
        <v>3</v>
      </c>
      <c r="AB8">
        <f>VLOOKUP(A8,DATA_2013A!E:V,15,FALSE)</f>
        <v>0</v>
      </c>
      <c r="AC8">
        <f>VLOOKUP(A8,DATA_2013A!E:V,16,FALSE)</f>
        <v>0</v>
      </c>
      <c r="AD8">
        <f>VLOOKUP(A8,DATA_2013A!E:V,17,FALSE)</f>
        <v>0</v>
      </c>
    </row>
    <row r="9" spans="1:30" x14ac:dyDescent="0.3">
      <c r="A9" t="s">
        <v>633</v>
      </c>
      <c r="B9">
        <v>28</v>
      </c>
      <c r="C9" t="s">
        <v>21</v>
      </c>
      <c r="D9">
        <v>1990</v>
      </c>
      <c r="E9">
        <v>61906</v>
      </c>
      <c r="F9">
        <v>2.9</v>
      </c>
      <c r="G9">
        <v>1.8</v>
      </c>
      <c r="H9">
        <v>3.9</v>
      </c>
      <c r="I9">
        <v>2.4</v>
      </c>
      <c r="J9">
        <v>0</v>
      </c>
      <c r="K9">
        <v>0</v>
      </c>
      <c r="L9">
        <v>1.9</v>
      </c>
      <c r="M9">
        <v>1.1000000000000001</v>
      </c>
      <c r="Q9">
        <v>87</v>
      </c>
      <c r="R9">
        <f>VLOOKUP($A9,DATA_2013A!E:V,5,FALSE)</f>
        <v>2013</v>
      </c>
      <c r="S9">
        <f>VLOOKUP(A9,DATA_2013A!E:V,6,FALSE)</f>
        <v>89985</v>
      </c>
      <c r="T9">
        <f>VLOOKUP(A9,DATA_2013A!E:V,7,FALSE)</f>
        <v>20</v>
      </c>
      <c r="U9">
        <f>VLOOKUP(A9,DATA_2013A!E:V,8,FALSE)</f>
        <v>18</v>
      </c>
      <c r="V9">
        <f>VLOOKUP(A9,DATA_2013A!E:V,9,FALSE)</f>
        <v>1.4</v>
      </c>
      <c r="W9">
        <f>VLOOKUP(A9,DATA_2013A!E:V,10,FALSE)</f>
        <v>1.2</v>
      </c>
      <c r="X9">
        <f>VLOOKUP(A9,DATA_2013A!E:V,11,FALSE)</f>
        <v>0</v>
      </c>
      <c r="Y9">
        <f>VLOOKUP(A9,DATA_2013A!E:V,12,FALSE)</f>
        <v>0</v>
      </c>
      <c r="Z9">
        <f>VLOOKUP(A9,DATA_2013A!E:V,13,FALSE)</f>
        <v>13</v>
      </c>
      <c r="AA9">
        <f>VLOOKUP(A9,DATA_2013A!E:V,14,FALSE)</f>
        <v>12</v>
      </c>
      <c r="AB9">
        <f>VLOOKUP(A9,DATA_2013A!E:V,15,FALSE)</f>
        <v>0</v>
      </c>
      <c r="AC9">
        <f>VLOOKUP(A9,DATA_2013A!E:V,16,FALSE)</f>
        <v>0</v>
      </c>
      <c r="AD9">
        <f>VLOOKUP(A9,DATA_2013A!E:V,17,FALSE)</f>
        <v>0</v>
      </c>
    </row>
    <row r="10" spans="1:30" x14ac:dyDescent="0.3">
      <c r="A10" t="s">
        <v>630</v>
      </c>
      <c r="B10">
        <v>32</v>
      </c>
      <c r="C10" t="s">
        <v>21</v>
      </c>
      <c r="D10">
        <v>1990</v>
      </c>
      <c r="E10">
        <v>32624874</v>
      </c>
      <c r="F10">
        <v>95</v>
      </c>
      <c r="G10">
        <v>31000</v>
      </c>
      <c r="H10">
        <v>4.2</v>
      </c>
      <c r="I10">
        <v>1400</v>
      </c>
      <c r="J10">
        <v>0.17</v>
      </c>
      <c r="K10">
        <v>57</v>
      </c>
      <c r="L10">
        <v>59</v>
      </c>
      <c r="M10">
        <v>19000</v>
      </c>
      <c r="N10">
        <v>0.87</v>
      </c>
      <c r="O10">
        <v>0.51</v>
      </c>
      <c r="P10">
        <v>170</v>
      </c>
      <c r="Q10">
        <v>63</v>
      </c>
      <c r="R10">
        <f>VLOOKUP($A10,DATA_2013A!E:V,5,FALSE)</f>
        <v>2013</v>
      </c>
      <c r="S10">
        <f>VLOOKUP(A10,DATA_2013A!E:V,6,FALSE)</f>
        <v>41446246</v>
      </c>
      <c r="T10">
        <f>VLOOKUP(A10,DATA_2013A!E:V,7,FALSE)</f>
        <v>31</v>
      </c>
      <c r="U10">
        <f>VLOOKUP(A10,DATA_2013A!E:V,8,FALSE)</f>
        <v>13000</v>
      </c>
      <c r="V10">
        <f>VLOOKUP(A10,DATA_2013A!E:V,9,FALSE)</f>
        <v>1.4</v>
      </c>
      <c r="W10">
        <f>VLOOKUP(A10,DATA_2013A!E:V,10,FALSE)</f>
        <v>570</v>
      </c>
      <c r="X10">
        <f>VLOOKUP(A10,DATA_2013A!E:V,11,FALSE)</f>
        <v>0.11</v>
      </c>
      <c r="Y10">
        <f>VLOOKUP(A10,DATA_2013A!E:V,12,FALSE)</f>
        <v>44</v>
      </c>
      <c r="Z10">
        <f>VLOOKUP(A10,DATA_2013A!E:V,13,FALSE)</f>
        <v>24</v>
      </c>
      <c r="AA10">
        <f>VLOOKUP(A10,DATA_2013A!E:V,14,FALSE)</f>
        <v>10000</v>
      </c>
      <c r="AB10">
        <f>VLOOKUP(A10,DATA_2013A!E:V,15,FALSE)</f>
        <v>2.7</v>
      </c>
      <c r="AC10">
        <f>VLOOKUP(A10,DATA_2013A!E:V,16,FALSE)</f>
        <v>0.65</v>
      </c>
      <c r="AD10">
        <f>VLOOKUP(A10,DATA_2013A!E:V,17,FALSE)</f>
        <v>270</v>
      </c>
    </row>
    <row r="11" spans="1:30" x14ac:dyDescent="0.3">
      <c r="A11" t="s">
        <v>627</v>
      </c>
      <c r="B11">
        <v>51</v>
      </c>
      <c r="C11" t="s">
        <v>28</v>
      </c>
      <c r="D11">
        <v>1990</v>
      </c>
      <c r="E11">
        <v>3544695</v>
      </c>
      <c r="F11">
        <v>27</v>
      </c>
      <c r="G11">
        <v>960</v>
      </c>
      <c r="H11">
        <v>4.4000000000000004</v>
      </c>
      <c r="I11">
        <v>160</v>
      </c>
      <c r="J11">
        <v>0</v>
      </c>
      <c r="K11">
        <v>0</v>
      </c>
      <c r="L11">
        <v>18</v>
      </c>
      <c r="M11">
        <v>630</v>
      </c>
      <c r="N11">
        <v>0</v>
      </c>
      <c r="O11">
        <v>0</v>
      </c>
      <c r="P11">
        <v>0</v>
      </c>
      <c r="Q11">
        <v>93</v>
      </c>
      <c r="R11">
        <f>VLOOKUP($A11,DATA_2013A!E:V,5,FALSE)</f>
        <v>2013</v>
      </c>
      <c r="S11">
        <f>VLOOKUP(A11,DATA_2013A!E:V,6,FALSE)</f>
        <v>2976566</v>
      </c>
      <c r="T11">
        <f>VLOOKUP(A11,DATA_2013A!E:V,7,FALSE)</f>
        <v>66</v>
      </c>
      <c r="U11">
        <f>VLOOKUP(A11,DATA_2013A!E:V,8,FALSE)</f>
        <v>2000</v>
      </c>
      <c r="V11">
        <f>VLOOKUP(A11,DATA_2013A!E:V,9,FALSE)</f>
        <v>5.7</v>
      </c>
      <c r="W11">
        <f>VLOOKUP(A11,DATA_2013A!E:V,10,FALSE)</f>
        <v>170</v>
      </c>
      <c r="X11">
        <f>VLOOKUP(A11,DATA_2013A!E:V,11,FALSE)</f>
        <v>0.4</v>
      </c>
      <c r="Y11">
        <f>VLOOKUP(A11,DATA_2013A!E:V,12,FALSE)</f>
        <v>12</v>
      </c>
      <c r="Z11">
        <f>VLOOKUP(A11,DATA_2013A!E:V,13,FALSE)</f>
        <v>49</v>
      </c>
      <c r="AA11">
        <f>VLOOKUP(A11,DATA_2013A!E:V,14,FALSE)</f>
        <v>1500</v>
      </c>
      <c r="AB11">
        <f>VLOOKUP(A11,DATA_2013A!E:V,15,FALSE)</f>
        <v>4.5</v>
      </c>
      <c r="AC11">
        <f>VLOOKUP(A11,DATA_2013A!E:V,16,FALSE)</f>
        <v>2.2000000000000002</v>
      </c>
      <c r="AD11">
        <f>VLOOKUP(A11,DATA_2013A!E:V,17,FALSE)</f>
        <v>66</v>
      </c>
    </row>
    <row r="12" spans="1:30" x14ac:dyDescent="0.3">
      <c r="A12" t="s">
        <v>624</v>
      </c>
      <c r="B12">
        <v>533</v>
      </c>
      <c r="C12" t="s">
        <v>21</v>
      </c>
      <c r="D12">
        <v>1990</v>
      </c>
      <c r="E12">
        <v>62148</v>
      </c>
      <c r="F12">
        <v>19</v>
      </c>
      <c r="G12">
        <v>12</v>
      </c>
      <c r="H12">
        <v>1.2</v>
      </c>
      <c r="I12">
        <v>0.76</v>
      </c>
      <c r="J12">
        <v>0</v>
      </c>
      <c r="K12">
        <v>0</v>
      </c>
      <c r="L12">
        <v>15</v>
      </c>
      <c r="M12">
        <v>9.1999999999999993</v>
      </c>
      <c r="R12">
        <f>VLOOKUP($A12,DATA_2013A!E:V,5,FALSE)</f>
        <v>2013</v>
      </c>
      <c r="S12">
        <f>VLOOKUP(A12,DATA_2013A!E:V,6,FALSE)</f>
        <v>102911</v>
      </c>
      <c r="T12">
        <f>VLOOKUP(A12,DATA_2013A!E:V,7,FALSE)</f>
        <v>16</v>
      </c>
      <c r="U12">
        <f>VLOOKUP(A12,DATA_2013A!E:V,8,FALSE)</f>
        <v>17</v>
      </c>
      <c r="V12">
        <f>VLOOKUP(A12,DATA_2013A!E:V,9,FALSE)</f>
        <v>0.45</v>
      </c>
      <c r="W12">
        <f>VLOOKUP(A12,DATA_2013A!E:V,10,FALSE)</f>
        <v>0.46</v>
      </c>
      <c r="X12">
        <f>VLOOKUP(A12,DATA_2013A!E:V,11,FALSE)</f>
        <v>0</v>
      </c>
      <c r="Y12">
        <f>VLOOKUP(A12,DATA_2013A!E:V,12,FALSE)</f>
        <v>0</v>
      </c>
      <c r="Z12">
        <f>VLOOKUP(A12,DATA_2013A!E:V,13,FALSE)</f>
        <v>12</v>
      </c>
      <c r="AA12">
        <f>VLOOKUP(A12,DATA_2013A!E:V,14,FALSE)</f>
        <v>13</v>
      </c>
      <c r="AB12">
        <f>VLOOKUP(A12,DATA_2013A!E:V,15,FALSE)</f>
        <v>0</v>
      </c>
      <c r="AC12">
        <f>VLOOKUP(A12,DATA_2013A!E:V,16,FALSE)</f>
        <v>0</v>
      </c>
      <c r="AD12">
        <f>VLOOKUP(A12,DATA_2013A!E:V,17,FALSE)</f>
        <v>0</v>
      </c>
    </row>
    <row r="13" spans="1:30" x14ac:dyDescent="0.3">
      <c r="A13" t="s">
        <v>621</v>
      </c>
      <c r="B13">
        <v>36</v>
      </c>
      <c r="C13" t="s">
        <v>14</v>
      </c>
      <c r="D13">
        <v>1990</v>
      </c>
      <c r="E13">
        <v>17096869</v>
      </c>
      <c r="F13">
        <v>8.3000000000000007</v>
      </c>
      <c r="G13">
        <v>1400</v>
      </c>
      <c r="H13">
        <v>0.36</v>
      </c>
      <c r="I13">
        <v>61</v>
      </c>
      <c r="J13">
        <v>0.03</v>
      </c>
      <c r="K13">
        <v>5</v>
      </c>
      <c r="L13">
        <v>6.6</v>
      </c>
      <c r="M13">
        <v>1100</v>
      </c>
      <c r="N13">
        <v>2.2999999999999998</v>
      </c>
      <c r="O13">
        <v>0.15</v>
      </c>
      <c r="P13">
        <v>25</v>
      </c>
      <c r="Q13">
        <v>90</v>
      </c>
      <c r="R13">
        <f>VLOOKUP($A13,DATA_2013A!E:V,5,FALSE)</f>
        <v>2013</v>
      </c>
      <c r="S13">
        <f>VLOOKUP(A13,DATA_2013A!E:V,6,FALSE)</f>
        <v>23342553</v>
      </c>
      <c r="T13">
        <f>VLOOKUP(A13,DATA_2013A!E:V,7,FALSE)</f>
        <v>7.6</v>
      </c>
      <c r="U13">
        <f>VLOOKUP(A13,DATA_2013A!E:V,8,FALSE)</f>
        <v>1800</v>
      </c>
      <c r="V13">
        <f>VLOOKUP(A13,DATA_2013A!E:V,9,FALSE)</f>
        <v>0.19</v>
      </c>
      <c r="W13">
        <f>VLOOKUP(A13,DATA_2013A!E:V,10,FALSE)</f>
        <v>45</v>
      </c>
      <c r="X13">
        <f>VLOOKUP(A13,DATA_2013A!E:V,11,FALSE)</f>
        <v>0.02</v>
      </c>
      <c r="Y13">
        <f>VLOOKUP(A13,DATA_2013A!E:V,12,FALSE)</f>
        <v>4</v>
      </c>
      <c r="Z13">
        <f>VLOOKUP(A13,DATA_2013A!E:V,13,FALSE)</f>
        <v>6.2</v>
      </c>
      <c r="AA13">
        <f>VLOOKUP(A13,DATA_2013A!E:V,14,FALSE)</f>
        <v>1400</v>
      </c>
      <c r="AB13">
        <f>VLOOKUP(A13,DATA_2013A!E:V,15,FALSE)</f>
        <v>2.6</v>
      </c>
      <c r="AC13">
        <f>VLOOKUP(A13,DATA_2013A!E:V,16,FALSE)</f>
        <v>0.16</v>
      </c>
      <c r="AD13">
        <f>VLOOKUP(A13,DATA_2013A!E:V,17,FALSE)</f>
        <v>38</v>
      </c>
    </row>
    <row r="14" spans="1:30" x14ac:dyDescent="0.3">
      <c r="A14" t="s">
        <v>618</v>
      </c>
      <c r="B14">
        <v>40</v>
      </c>
      <c r="C14" t="s">
        <v>28</v>
      </c>
      <c r="D14">
        <v>1990</v>
      </c>
      <c r="E14">
        <v>7670001</v>
      </c>
      <c r="F14">
        <v>28</v>
      </c>
      <c r="G14">
        <v>2200</v>
      </c>
      <c r="H14">
        <v>1.9</v>
      </c>
      <c r="I14">
        <v>140</v>
      </c>
      <c r="J14">
        <v>0.03</v>
      </c>
      <c r="K14">
        <v>2</v>
      </c>
      <c r="L14">
        <v>22</v>
      </c>
      <c r="M14">
        <v>1700</v>
      </c>
      <c r="N14">
        <v>0.56000000000000005</v>
      </c>
      <c r="O14">
        <v>0.12</v>
      </c>
      <c r="P14">
        <v>9.4</v>
      </c>
      <c r="Q14">
        <v>91</v>
      </c>
      <c r="R14">
        <f>VLOOKUP($A14,DATA_2013A!E:V,5,FALSE)</f>
        <v>2013</v>
      </c>
      <c r="S14">
        <f>VLOOKUP(A14,DATA_2013A!E:V,6,FALSE)</f>
        <v>8495145</v>
      </c>
      <c r="T14">
        <f>VLOOKUP(A14,DATA_2013A!E:V,7,FALSE)</f>
        <v>11</v>
      </c>
      <c r="U14">
        <f>VLOOKUP(A14,DATA_2013A!E:V,8,FALSE)</f>
        <v>930</v>
      </c>
      <c r="V14">
        <f>VLOOKUP(A14,DATA_2013A!E:V,9,FALSE)</f>
        <v>0.34</v>
      </c>
      <c r="W14">
        <f>VLOOKUP(A14,DATA_2013A!E:V,10,FALSE)</f>
        <v>29</v>
      </c>
      <c r="X14">
        <f>VLOOKUP(A14,DATA_2013A!E:V,11,FALSE)</f>
        <v>0</v>
      </c>
      <c r="Y14">
        <f>VLOOKUP(A14,DATA_2013A!E:V,12,FALSE)</f>
        <v>0</v>
      </c>
      <c r="Z14">
        <f>VLOOKUP(A14,DATA_2013A!E:V,13,FALSE)</f>
        <v>8.4</v>
      </c>
      <c r="AA14">
        <f>VLOOKUP(A14,DATA_2013A!E:V,14,FALSE)</f>
        <v>710</v>
      </c>
      <c r="AB14">
        <f>VLOOKUP(A14,DATA_2013A!E:V,15,FALSE)</f>
        <v>0.85</v>
      </c>
      <c r="AC14">
        <f>VLOOKUP(A14,DATA_2013A!E:V,16,FALSE)</f>
        <v>7.0000000000000007E-2</v>
      </c>
      <c r="AD14">
        <f>VLOOKUP(A14,DATA_2013A!E:V,17,FALSE)</f>
        <v>6</v>
      </c>
    </row>
    <row r="15" spans="1:30" x14ac:dyDescent="0.3">
      <c r="A15" t="s">
        <v>615</v>
      </c>
      <c r="B15">
        <v>31</v>
      </c>
      <c r="C15" t="s">
        <v>28</v>
      </c>
      <c r="D15">
        <v>1990</v>
      </c>
      <c r="E15">
        <v>7216503</v>
      </c>
      <c r="F15">
        <v>746</v>
      </c>
      <c r="G15">
        <v>54000</v>
      </c>
      <c r="H15">
        <v>11</v>
      </c>
      <c r="I15">
        <v>820</v>
      </c>
      <c r="J15">
        <v>0.01</v>
      </c>
      <c r="K15">
        <v>1</v>
      </c>
      <c r="L15">
        <v>319</v>
      </c>
      <c r="M15">
        <v>23000</v>
      </c>
      <c r="N15">
        <v>0</v>
      </c>
      <c r="O15">
        <v>0.01</v>
      </c>
      <c r="P15">
        <v>0.84</v>
      </c>
      <c r="Q15">
        <v>11</v>
      </c>
      <c r="R15">
        <f>VLOOKUP($A15,DATA_2013A!E:V,5,FALSE)</f>
        <v>2013</v>
      </c>
      <c r="S15">
        <f>VLOOKUP(A15,DATA_2013A!E:V,6,FALSE)</f>
        <v>9413420</v>
      </c>
      <c r="T15">
        <f>VLOOKUP(A15,DATA_2013A!E:V,7,FALSE)</f>
        <v>105</v>
      </c>
      <c r="U15">
        <f>VLOOKUP(A15,DATA_2013A!E:V,8,FALSE)</f>
        <v>9900</v>
      </c>
      <c r="V15">
        <f>VLOOKUP(A15,DATA_2013A!E:V,9,FALSE)</f>
        <v>3.9</v>
      </c>
      <c r="W15">
        <f>VLOOKUP(A15,DATA_2013A!E:V,10,FALSE)</f>
        <v>360</v>
      </c>
      <c r="X15">
        <f>VLOOKUP(A15,DATA_2013A!E:V,11,FALSE)</f>
        <v>0.23</v>
      </c>
      <c r="Y15">
        <f>VLOOKUP(A15,DATA_2013A!E:V,12,FALSE)</f>
        <v>22</v>
      </c>
      <c r="Z15">
        <f>VLOOKUP(A15,DATA_2013A!E:V,13,FALSE)</f>
        <v>85</v>
      </c>
      <c r="AA15">
        <f>VLOOKUP(A15,DATA_2013A!E:V,14,FALSE)</f>
        <v>8000</v>
      </c>
      <c r="AB15">
        <f>VLOOKUP(A15,DATA_2013A!E:V,15,FALSE)</f>
        <v>1.6</v>
      </c>
      <c r="AC15">
        <f>VLOOKUP(A15,DATA_2013A!E:V,16,FALSE)</f>
        <v>1.3</v>
      </c>
      <c r="AD15">
        <f>VLOOKUP(A15,DATA_2013A!E:V,17,FALSE)</f>
        <v>130</v>
      </c>
    </row>
    <row r="16" spans="1:30" x14ac:dyDescent="0.3">
      <c r="A16" t="s">
        <v>612</v>
      </c>
      <c r="B16">
        <v>44</v>
      </c>
      <c r="C16" t="s">
        <v>21</v>
      </c>
      <c r="D16">
        <v>1990</v>
      </c>
      <c r="E16">
        <v>256338</v>
      </c>
      <c r="F16">
        <v>25</v>
      </c>
      <c r="G16">
        <v>65</v>
      </c>
      <c r="H16">
        <v>6.7</v>
      </c>
      <c r="I16">
        <v>17</v>
      </c>
      <c r="J16">
        <v>0.78</v>
      </c>
      <c r="K16">
        <v>2</v>
      </c>
      <c r="L16">
        <v>21</v>
      </c>
      <c r="M16">
        <v>55</v>
      </c>
      <c r="N16">
        <v>17</v>
      </c>
      <c r="O16">
        <v>3.6</v>
      </c>
      <c r="P16">
        <v>9.1999999999999993</v>
      </c>
      <c r="Q16">
        <v>84</v>
      </c>
      <c r="R16">
        <f>VLOOKUP($A16,DATA_2013A!E:V,5,FALSE)</f>
        <v>2013</v>
      </c>
      <c r="S16">
        <f>VLOOKUP(A16,DATA_2013A!E:V,6,FALSE)</f>
        <v>377374</v>
      </c>
      <c r="T16">
        <f>VLOOKUP(A16,DATA_2013A!E:V,7,FALSE)</f>
        <v>9.9</v>
      </c>
      <c r="U16">
        <f>VLOOKUP(A16,DATA_2013A!E:V,8,FALSE)</f>
        <v>37</v>
      </c>
      <c r="V16">
        <f>VLOOKUP(A16,DATA_2013A!E:V,9,FALSE)</f>
        <v>0.48</v>
      </c>
      <c r="W16">
        <f>VLOOKUP(A16,DATA_2013A!E:V,10,FALSE)</f>
        <v>1.8</v>
      </c>
      <c r="X16">
        <f>VLOOKUP(A16,DATA_2013A!E:V,11,FALSE)</f>
        <v>0.53</v>
      </c>
      <c r="Y16">
        <f>VLOOKUP(A16,DATA_2013A!E:V,12,FALSE)</f>
        <v>2</v>
      </c>
      <c r="Z16">
        <f>VLOOKUP(A16,DATA_2013A!E:V,13,FALSE)</f>
        <v>9.8000000000000007</v>
      </c>
      <c r="AA16">
        <f>VLOOKUP(A16,DATA_2013A!E:V,14,FALSE)</f>
        <v>37</v>
      </c>
      <c r="AB16">
        <f>VLOOKUP(A16,DATA_2013A!E:V,15,FALSE)</f>
        <v>34</v>
      </c>
      <c r="AC16">
        <f>VLOOKUP(A16,DATA_2013A!E:V,16,FALSE)</f>
        <v>3.3</v>
      </c>
      <c r="AD16">
        <f>VLOOKUP(A16,DATA_2013A!E:V,17,FALSE)</f>
        <v>12</v>
      </c>
    </row>
    <row r="17" spans="1:30" x14ac:dyDescent="0.3">
      <c r="A17" t="s">
        <v>609</v>
      </c>
      <c r="B17">
        <v>48</v>
      </c>
      <c r="C17" t="s">
        <v>7</v>
      </c>
      <c r="D17">
        <v>1990</v>
      </c>
      <c r="E17">
        <v>495944</v>
      </c>
      <c r="F17">
        <v>32</v>
      </c>
      <c r="G17">
        <v>160</v>
      </c>
      <c r="H17">
        <v>5.5</v>
      </c>
      <c r="I17">
        <v>27</v>
      </c>
      <c r="J17">
        <v>0</v>
      </c>
      <c r="K17">
        <v>0</v>
      </c>
      <c r="L17">
        <v>27</v>
      </c>
      <c r="M17">
        <v>130</v>
      </c>
      <c r="Q17">
        <v>87</v>
      </c>
      <c r="R17">
        <f>VLOOKUP($A17,DATA_2013A!E:V,5,FALSE)</f>
        <v>2013</v>
      </c>
      <c r="S17">
        <f>VLOOKUP(A17,DATA_2013A!E:V,6,FALSE)</f>
        <v>1332171</v>
      </c>
      <c r="T17">
        <f>VLOOKUP(A17,DATA_2013A!E:V,7,FALSE)</f>
        <v>26</v>
      </c>
      <c r="U17">
        <f>VLOOKUP(A17,DATA_2013A!E:V,8,FALSE)</f>
        <v>350</v>
      </c>
      <c r="V17">
        <f>VLOOKUP(A17,DATA_2013A!E:V,9,FALSE)</f>
        <v>0.72</v>
      </c>
      <c r="W17">
        <f>VLOOKUP(A17,DATA_2013A!E:V,10,FALSE)</f>
        <v>9.6</v>
      </c>
      <c r="X17">
        <f>VLOOKUP(A17,DATA_2013A!E:V,11,FALSE)</f>
        <v>0</v>
      </c>
      <c r="Y17">
        <f>VLOOKUP(A17,DATA_2013A!E:V,12,FALSE)</f>
        <v>0</v>
      </c>
      <c r="Z17">
        <f>VLOOKUP(A17,DATA_2013A!E:V,13,FALSE)</f>
        <v>18</v>
      </c>
      <c r="AA17">
        <f>VLOOKUP(A17,DATA_2013A!E:V,14,FALSE)</f>
        <v>240</v>
      </c>
      <c r="AB17">
        <f>VLOOKUP(A17,DATA_2013A!E:V,15,FALSE)</f>
        <v>0</v>
      </c>
      <c r="AC17">
        <f>VLOOKUP(A17,DATA_2013A!E:V,16,FALSE)</f>
        <v>0</v>
      </c>
      <c r="AD17">
        <f>VLOOKUP(A17,DATA_2013A!E:V,17,FALSE)</f>
        <v>0</v>
      </c>
    </row>
    <row r="18" spans="1:30" x14ac:dyDescent="0.3">
      <c r="A18" t="s">
        <v>606</v>
      </c>
      <c r="B18">
        <v>50</v>
      </c>
      <c r="C18" t="s">
        <v>83</v>
      </c>
      <c r="D18">
        <v>1990</v>
      </c>
      <c r="E18">
        <v>107385847</v>
      </c>
      <c r="F18">
        <v>504</v>
      </c>
      <c r="G18">
        <v>540000</v>
      </c>
      <c r="H18">
        <v>80</v>
      </c>
      <c r="I18">
        <v>86000</v>
      </c>
      <c r="J18">
        <v>0</v>
      </c>
      <c r="K18">
        <v>0</v>
      </c>
      <c r="L18">
        <v>226</v>
      </c>
      <c r="M18">
        <v>240000</v>
      </c>
      <c r="N18">
        <v>0</v>
      </c>
      <c r="O18">
        <v>0</v>
      </c>
      <c r="P18">
        <v>0</v>
      </c>
      <c r="Q18">
        <v>20</v>
      </c>
      <c r="R18">
        <f>VLOOKUP($A18,DATA_2013A!E:V,5,FALSE)</f>
        <v>2013</v>
      </c>
      <c r="S18">
        <f>VLOOKUP(A18,DATA_2013A!E:V,6,FALSE)</f>
        <v>156594962</v>
      </c>
      <c r="T18">
        <f>VLOOKUP(A18,DATA_2013A!E:V,7,FALSE)</f>
        <v>402</v>
      </c>
      <c r="U18">
        <f>VLOOKUP(A18,DATA_2013A!E:V,8,FALSE)</f>
        <v>630000</v>
      </c>
      <c r="V18">
        <f>VLOOKUP(A18,DATA_2013A!E:V,9,FALSE)</f>
        <v>51</v>
      </c>
      <c r="W18">
        <f>VLOOKUP(A18,DATA_2013A!E:V,10,FALSE)</f>
        <v>80000</v>
      </c>
      <c r="X18">
        <f>VLOOKUP(A18,DATA_2013A!E:V,11,FALSE)</f>
        <v>0.1</v>
      </c>
      <c r="Y18">
        <f>VLOOKUP(A18,DATA_2013A!E:V,12,FALSE)</f>
        <v>160</v>
      </c>
      <c r="Z18">
        <f>VLOOKUP(A18,DATA_2013A!E:V,13,FALSE)</f>
        <v>224</v>
      </c>
      <c r="AA18">
        <f>VLOOKUP(A18,DATA_2013A!E:V,14,FALSE)</f>
        <v>350000</v>
      </c>
      <c r="AB18">
        <f>VLOOKUP(A18,DATA_2013A!E:V,15,FALSE)</f>
        <v>0.12</v>
      </c>
      <c r="AC18">
        <f>VLOOKUP(A18,DATA_2013A!E:V,16,FALSE)</f>
        <v>0.26</v>
      </c>
      <c r="AD18">
        <f>VLOOKUP(A18,DATA_2013A!E:V,17,FALSE)</f>
        <v>410</v>
      </c>
    </row>
    <row r="19" spans="1:30" x14ac:dyDescent="0.3">
      <c r="A19" t="s">
        <v>603</v>
      </c>
      <c r="B19">
        <v>52</v>
      </c>
      <c r="C19" t="s">
        <v>21</v>
      </c>
      <c r="D19">
        <v>1990</v>
      </c>
      <c r="E19">
        <v>259336</v>
      </c>
      <c r="F19">
        <v>2.5</v>
      </c>
      <c r="G19">
        <v>6.4</v>
      </c>
      <c r="H19">
        <v>0</v>
      </c>
      <c r="I19">
        <v>0</v>
      </c>
      <c r="J19">
        <v>0</v>
      </c>
      <c r="K19">
        <v>0</v>
      </c>
      <c r="L19">
        <v>2.2999999999999998</v>
      </c>
      <c r="M19">
        <v>6</v>
      </c>
      <c r="N19">
        <v>3.7</v>
      </c>
      <c r="O19">
        <v>0.08</v>
      </c>
      <c r="P19">
        <v>0.22</v>
      </c>
      <c r="Q19">
        <v>83</v>
      </c>
      <c r="R19">
        <f>VLOOKUP($A19,DATA_2013A!E:V,5,FALSE)</f>
        <v>2013</v>
      </c>
      <c r="S19">
        <f>VLOOKUP(A19,DATA_2013A!E:V,6,FALSE)</f>
        <v>284644</v>
      </c>
      <c r="T19">
        <f>VLOOKUP(A19,DATA_2013A!E:V,7,FALSE)</f>
        <v>2.8</v>
      </c>
      <c r="U19">
        <f>VLOOKUP(A19,DATA_2013A!E:V,8,FALSE)</f>
        <v>8</v>
      </c>
      <c r="V19">
        <f>VLOOKUP(A19,DATA_2013A!E:V,9,FALSE)</f>
        <v>0.69</v>
      </c>
      <c r="W19">
        <f>VLOOKUP(A19,DATA_2013A!E:V,10,FALSE)</f>
        <v>2</v>
      </c>
      <c r="X19">
        <f>VLOOKUP(A19,DATA_2013A!E:V,11,FALSE)</f>
        <v>0</v>
      </c>
      <c r="Y19">
        <f>VLOOKUP(A19,DATA_2013A!E:V,12,FALSE)</f>
        <v>0</v>
      </c>
      <c r="Z19">
        <f>VLOOKUP(A19,DATA_2013A!E:V,13,FALSE)</f>
        <v>1.4</v>
      </c>
      <c r="AA19">
        <f>VLOOKUP(A19,DATA_2013A!E:V,14,FALSE)</f>
        <v>4</v>
      </c>
      <c r="AB19">
        <f>VLOOKUP(A19,DATA_2013A!E:V,15,FALSE)</f>
        <v>26</v>
      </c>
      <c r="AC19">
        <f>VLOOKUP(A19,DATA_2013A!E:V,16,FALSE)</f>
        <v>0.36</v>
      </c>
      <c r="AD19">
        <f>VLOOKUP(A19,DATA_2013A!E:V,17,FALSE)</f>
        <v>1</v>
      </c>
    </row>
    <row r="20" spans="1:30" x14ac:dyDescent="0.3">
      <c r="A20" t="s">
        <v>600</v>
      </c>
      <c r="B20">
        <v>112</v>
      </c>
      <c r="C20" t="s">
        <v>28</v>
      </c>
      <c r="D20">
        <v>1990</v>
      </c>
      <c r="E20">
        <v>10259860</v>
      </c>
      <c r="F20">
        <v>54</v>
      </c>
      <c r="G20">
        <v>5500</v>
      </c>
      <c r="H20">
        <v>4.9000000000000004</v>
      </c>
      <c r="I20">
        <v>500</v>
      </c>
      <c r="J20">
        <v>0</v>
      </c>
      <c r="K20">
        <v>0</v>
      </c>
      <c r="L20">
        <v>35</v>
      </c>
      <c r="M20">
        <v>3600</v>
      </c>
      <c r="N20">
        <v>0.01</v>
      </c>
      <c r="O20">
        <v>0</v>
      </c>
      <c r="P20">
        <v>0.44</v>
      </c>
      <c r="Q20">
        <v>84</v>
      </c>
      <c r="R20">
        <f>VLOOKUP($A20,DATA_2013A!E:V,5,FALSE)</f>
        <v>2013</v>
      </c>
      <c r="S20">
        <f>VLOOKUP(A20,DATA_2013A!E:V,6,FALSE)</f>
        <v>9356678</v>
      </c>
      <c r="T20">
        <f>VLOOKUP(A20,DATA_2013A!E:V,7,FALSE)</f>
        <v>102</v>
      </c>
      <c r="U20">
        <f>VLOOKUP(A20,DATA_2013A!E:V,8,FALSE)</f>
        <v>9500</v>
      </c>
      <c r="V20">
        <f>VLOOKUP(A20,DATA_2013A!E:V,9,FALSE)</f>
        <v>9.1</v>
      </c>
      <c r="W20">
        <f>VLOOKUP(A20,DATA_2013A!E:V,10,FALSE)</f>
        <v>850</v>
      </c>
      <c r="X20">
        <f>VLOOKUP(A20,DATA_2013A!E:V,11,FALSE)</f>
        <v>0.91</v>
      </c>
      <c r="Y20">
        <f>VLOOKUP(A20,DATA_2013A!E:V,12,FALSE)</f>
        <v>85</v>
      </c>
      <c r="Z20">
        <f>VLOOKUP(A20,DATA_2013A!E:V,13,FALSE)</f>
        <v>70</v>
      </c>
      <c r="AA20">
        <f>VLOOKUP(A20,DATA_2013A!E:V,14,FALSE)</f>
        <v>6500</v>
      </c>
      <c r="AB20">
        <f>VLOOKUP(A20,DATA_2013A!E:V,15,FALSE)</f>
        <v>5</v>
      </c>
      <c r="AC20">
        <f>VLOOKUP(A20,DATA_2013A!E:V,16,FALSE)</f>
        <v>3.5</v>
      </c>
      <c r="AD20">
        <f>VLOOKUP(A20,DATA_2013A!E:V,17,FALSE)</f>
        <v>320</v>
      </c>
    </row>
    <row r="21" spans="1:30" x14ac:dyDescent="0.3">
      <c r="A21" t="s">
        <v>597</v>
      </c>
      <c r="B21">
        <v>56</v>
      </c>
      <c r="C21" t="s">
        <v>28</v>
      </c>
      <c r="D21">
        <v>1990</v>
      </c>
      <c r="E21">
        <v>9978241</v>
      </c>
      <c r="F21">
        <v>22</v>
      </c>
      <c r="G21">
        <v>2200</v>
      </c>
      <c r="H21">
        <v>1</v>
      </c>
      <c r="I21">
        <v>100</v>
      </c>
      <c r="J21">
        <v>0.01</v>
      </c>
      <c r="K21">
        <v>1</v>
      </c>
      <c r="L21">
        <v>18</v>
      </c>
      <c r="M21">
        <v>1800</v>
      </c>
      <c r="N21">
        <v>0.18</v>
      </c>
      <c r="O21">
        <v>0.03</v>
      </c>
      <c r="P21">
        <v>3.2</v>
      </c>
      <c r="Q21">
        <v>90</v>
      </c>
      <c r="R21">
        <f>VLOOKUP($A21,DATA_2013A!E:V,5,FALSE)</f>
        <v>2013</v>
      </c>
      <c r="S21">
        <f>VLOOKUP(A21,DATA_2013A!E:V,6,FALSE)</f>
        <v>11104476</v>
      </c>
      <c r="T21">
        <f>VLOOKUP(A21,DATA_2013A!E:V,7,FALSE)</f>
        <v>11</v>
      </c>
      <c r="U21">
        <f>VLOOKUP(A21,DATA_2013A!E:V,8,FALSE)</f>
        <v>1300</v>
      </c>
      <c r="V21">
        <f>VLOOKUP(A21,DATA_2013A!E:V,9,FALSE)</f>
        <v>0.16</v>
      </c>
      <c r="W21">
        <f>VLOOKUP(A21,DATA_2013A!E:V,10,FALSE)</f>
        <v>18</v>
      </c>
      <c r="X21">
        <f>VLOOKUP(A21,DATA_2013A!E:V,11,FALSE)</f>
        <v>0.04</v>
      </c>
      <c r="Y21">
        <f>VLOOKUP(A21,DATA_2013A!E:V,12,FALSE)</f>
        <v>4</v>
      </c>
      <c r="Z21">
        <f>VLOOKUP(A21,DATA_2013A!E:V,13,FALSE)</f>
        <v>9.1</v>
      </c>
      <c r="AA21">
        <f>VLOOKUP(A21,DATA_2013A!E:V,14,FALSE)</f>
        <v>1000</v>
      </c>
      <c r="AB21">
        <f>VLOOKUP(A21,DATA_2013A!E:V,15,FALSE)</f>
        <v>4</v>
      </c>
      <c r="AC21">
        <f>VLOOKUP(A21,DATA_2013A!E:V,16,FALSE)</f>
        <v>0.36</v>
      </c>
      <c r="AD21">
        <f>VLOOKUP(A21,DATA_2013A!E:V,17,FALSE)</f>
        <v>40</v>
      </c>
    </row>
    <row r="22" spans="1:30" x14ac:dyDescent="0.3">
      <c r="A22" t="s">
        <v>594</v>
      </c>
      <c r="B22">
        <v>84</v>
      </c>
      <c r="C22" t="s">
        <v>21</v>
      </c>
      <c r="D22">
        <v>1990</v>
      </c>
      <c r="E22">
        <v>187552</v>
      </c>
      <c r="F22">
        <v>57</v>
      </c>
      <c r="G22">
        <v>110</v>
      </c>
      <c r="H22">
        <v>2.5</v>
      </c>
      <c r="I22">
        <v>4.5999999999999996</v>
      </c>
      <c r="J22">
        <v>0</v>
      </c>
      <c r="K22">
        <v>0</v>
      </c>
      <c r="L22">
        <v>41</v>
      </c>
      <c r="M22">
        <v>77</v>
      </c>
      <c r="N22">
        <v>0.01</v>
      </c>
      <c r="O22">
        <v>0.01</v>
      </c>
      <c r="P22">
        <v>0.01</v>
      </c>
      <c r="Q22">
        <v>74</v>
      </c>
      <c r="R22">
        <f>VLOOKUP($A22,DATA_2013A!E:V,5,FALSE)</f>
        <v>2013</v>
      </c>
      <c r="S22">
        <f>VLOOKUP(A22,DATA_2013A!E:V,6,FALSE)</f>
        <v>331900</v>
      </c>
      <c r="T22">
        <f>VLOOKUP(A22,DATA_2013A!E:V,7,FALSE)</f>
        <v>39</v>
      </c>
      <c r="U22">
        <f>VLOOKUP(A22,DATA_2013A!E:V,8,FALSE)</f>
        <v>130</v>
      </c>
      <c r="V22">
        <f>VLOOKUP(A22,DATA_2013A!E:V,9,FALSE)</f>
        <v>5.9</v>
      </c>
      <c r="W22">
        <f>VLOOKUP(A22,DATA_2013A!E:V,10,FALSE)</f>
        <v>20</v>
      </c>
      <c r="X22">
        <f>VLOOKUP(A22,DATA_2013A!E:V,11,FALSE)</f>
        <v>0.9</v>
      </c>
      <c r="Y22">
        <f>VLOOKUP(A22,DATA_2013A!E:V,12,FALSE)</f>
        <v>3</v>
      </c>
      <c r="Z22">
        <f>VLOOKUP(A22,DATA_2013A!E:V,13,FALSE)</f>
        <v>37</v>
      </c>
      <c r="AA22">
        <f>VLOOKUP(A22,DATA_2013A!E:V,14,FALSE)</f>
        <v>120</v>
      </c>
      <c r="AB22">
        <f>VLOOKUP(A22,DATA_2013A!E:V,15,FALSE)</f>
        <v>23</v>
      </c>
      <c r="AC22">
        <f>VLOOKUP(A22,DATA_2013A!E:V,16,FALSE)</f>
        <v>8.6</v>
      </c>
      <c r="AD22">
        <f>VLOOKUP(A22,DATA_2013A!E:V,17,FALSE)</f>
        <v>29</v>
      </c>
    </row>
    <row r="23" spans="1:30" x14ac:dyDescent="0.3">
      <c r="A23" t="s">
        <v>591</v>
      </c>
      <c r="B23">
        <v>204</v>
      </c>
      <c r="C23" t="s">
        <v>0</v>
      </c>
      <c r="D23">
        <v>1990</v>
      </c>
      <c r="E23">
        <v>5001271</v>
      </c>
      <c r="F23">
        <v>254</v>
      </c>
      <c r="G23">
        <v>13000</v>
      </c>
      <c r="H23">
        <v>37</v>
      </c>
      <c r="I23">
        <v>1800</v>
      </c>
      <c r="J23">
        <v>0.9</v>
      </c>
      <c r="K23">
        <v>45</v>
      </c>
      <c r="L23">
        <v>127</v>
      </c>
      <c r="M23">
        <v>6300</v>
      </c>
      <c r="N23">
        <v>1.3</v>
      </c>
      <c r="O23">
        <v>1.7</v>
      </c>
      <c r="P23">
        <v>83</v>
      </c>
      <c r="Q23">
        <v>33</v>
      </c>
      <c r="R23">
        <f>VLOOKUP($A23,DATA_2013A!E:V,5,FALSE)</f>
        <v>2013</v>
      </c>
      <c r="S23">
        <f>VLOOKUP(A23,DATA_2013A!E:V,6,FALSE)</f>
        <v>10323474</v>
      </c>
      <c r="T23">
        <f>VLOOKUP(A23,DATA_2013A!E:V,7,FALSE)</f>
        <v>105</v>
      </c>
      <c r="U23">
        <f>VLOOKUP(A23,DATA_2013A!E:V,8,FALSE)</f>
        <v>11000</v>
      </c>
      <c r="V23">
        <f>VLOOKUP(A23,DATA_2013A!E:V,9,FALSE)</f>
        <v>12</v>
      </c>
      <c r="W23">
        <f>VLOOKUP(A23,DATA_2013A!E:V,10,FALSE)</f>
        <v>1300</v>
      </c>
      <c r="X23">
        <f>VLOOKUP(A23,DATA_2013A!E:V,11,FALSE)</f>
        <v>3.4</v>
      </c>
      <c r="Y23">
        <f>VLOOKUP(A23,DATA_2013A!E:V,12,FALSE)</f>
        <v>350</v>
      </c>
      <c r="Z23">
        <f>VLOOKUP(A23,DATA_2013A!E:V,13,FALSE)</f>
        <v>70</v>
      </c>
      <c r="AA23">
        <f>VLOOKUP(A23,DATA_2013A!E:V,14,FALSE)</f>
        <v>7200</v>
      </c>
      <c r="AB23">
        <f>VLOOKUP(A23,DATA_2013A!E:V,15,FALSE)</f>
        <v>16</v>
      </c>
      <c r="AC23">
        <f>VLOOKUP(A23,DATA_2013A!E:V,16,FALSE)</f>
        <v>11</v>
      </c>
      <c r="AD23">
        <f>VLOOKUP(A23,DATA_2013A!E:V,17,FALSE)</f>
        <v>1100</v>
      </c>
    </row>
    <row r="24" spans="1:30" x14ac:dyDescent="0.3">
      <c r="A24" t="s">
        <v>588</v>
      </c>
      <c r="B24">
        <v>60</v>
      </c>
      <c r="C24" t="s">
        <v>21</v>
      </c>
      <c r="D24">
        <v>1990</v>
      </c>
      <c r="E24">
        <v>59798</v>
      </c>
      <c r="F24">
        <v>4.5</v>
      </c>
      <c r="G24">
        <v>2.7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R24">
        <f>VLOOKUP($A24,DATA_2013A!E:V,5,FALSE)</f>
        <v>2013</v>
      </c>
      <c r="S24">
        <f>VLOOKUP(A24,DATA_2013A!E:V,6,FALSE)</f>
        <v>65341</v>
      </c>
      <c r="T24">
        <f>VLOOKUP(A24,DATA_2013A!E:V,7,FALSE)</f>
        <v>0.36</v>
      </c>
      <c r="U24">
        <f>VLOOKUP(A24,DATA_2013A!E:V,8,FALSE)</f>
        <v>0.24</v>
      </c>
      <c r="V24">
        <f>VLOOKUP(A24,DATA_2013A!E:V,9,FALSE)</f>
        <v>0.02</v>
      </c>
      <c r="W24">
        <f>VLOOKUP(A24,DATA_2013A!E:V,10,FALSE)</f>
        <v>0.02</v>
      </c>
      <c r="X24">
        <f>VLOOKUP(A24,DATA_2013A!E:V,11,FALSE)</f>
        <v>0</v>
      </c>
      <c r="Y24">
        <f>VLOOKUP(A24,DATA_2013A!E:V,12,FALSE)</f>
        <v>0</v>
      </c>
      <c r="Z24">
        <f>VLOOKUP(A24,DATA_2013A!E:V,13,FALSE)</f>
        <v>0</v>
      </c>
      <c r="AA24">
        <f>VLOOKUP(A24,DATA_2013A!E:V,14,FALSE)</f>
        <v>0</v>
      </c>
      <c r="AB24">
        <f>VLOOKUP(A24,DATA_2013A!E:V,15,FALSE)</f>
        <v>0</v>
      </c>
      <c r="AC24">
        <f>VLOOKUP(A24,DATA_2013A!E:V,16,FALSE)</f>
        <v>0</v>
      </c>
      <c r="AD24">
        <f>VLOOKUP(A24,DATA_2013A!E:V,17,FALSE)</f>
        <v>0</v>
      </c>
    </row>
    <row r="25" spans="1:30" x14ac:dyDescent="0.3">
      <c r="A25" t="s">
        <v>585</v>
      </c>
      <c r="B25">
        <v>64</v>
      </c>
      <c r="C25" t="s">
        <v>83</v>
      </c>
      <c r="D25">
        <v>1990</v>
      </c>
      <c r="E25">
        <v>535738</v>
      </c>
      <c r="F25">
        <v>1762</v>
      </c>
      <c r="G25">
        <v>9400</v>
      </c>
      <c r="H25">
        <v>277</v>
      </c>
      <c r="I25">
        <v>1500</v>
      </c>
      <c r="J25">
        <v>0</v>
      </c>
      <c r="K25">
        <v>0</v>
      </c>
      <c r="L25">
        <v>777</v>
      </c>
      <c r="M25">
        <v>4200</v>
      </c>
      <c r="N25">
        <v>0.01</v>
      </c>
      <c r="O25">
        <v>0.04</v>
      </c>
      <c r="P25">
        <v>0.23</v>
      </c>
      <c r="Q25">
        <v>28</v>
      </c>
      <c r="R25">
        <f>VLOOKUP($A25,DATA_2013A!E:V,5,FALSE)</f>
        <v>2013</v>
      </c>
      <c r="S25">
        <f>VLOOKUP(A25,DATA_2013A!E:V,6,FALSE)</f>
        <v>753947</v>
      </c>
      <c r="T25">
        <f>VLOOKUP(A25,DATA_2013A!E:V,7,FALSE)</f>
        <v>196</v>
      </c>
      <c r="U25">
        <f>VLOOKUP(A25,DATA_2013A!E:V,8,FALSE)</f>
        <v>1500</v>
      </c>
      <c r="V25">
        <f>VLOOKUP(A25,DATA_2013A!E:V,9,FALSE)</f>
        <v>12</v>
      </c>
      <c r="W25">
        <f>VLOOKUP(A25,DATA_2013A!E:V,10,FALSE)</f>
        <v>88</v>
      </c>
      <c r="X25">
        <f>VLOOKUP(A25,DATA_2013A!E:V,11,FALSE)</f>
        <v>0</v>
      </c>
      <c r="Y25">
        <f>VLOOKUP(A25,DATA_2013A!E:V,12,FALSE)</f>
        <v>0</v>
      </c>
      <c r="Z25">
        <f>VLOOKUP(A25,DATA_2013A!E:V,13,FALSE)</f>
        <v>169</v>
      </c>
      <c r="AA25">
        <f>VLOOKUP(A25,DATA_2013A!E:V,14,FALSE)</f>
        <v>1300</v>
      </c>
      <c r="AB25">
        <f>VLOOKUP(A25,DATA_2013A!E:V,15,FALSE)</f>
        <v>0.09</v>
      </c>
      <c r="AC25">
        <f>VLOOKUP(A25,DATA_2013A!E:V,16,FALSE)</f>
        <v>0.15</v>
      </c>
      <c r="AD25">
        <f>VLOOKUP(A25,DATA_2013A!E:V,17,FALSE)</f>
        <v>1.1000000000000001</v>
      </c>
    </row>
    <row r="26" spans="1:30" x14ac:dyDescent="0.3">
      <c r="A26" t="s">
        <v>582</v>
      </c>
      <c r="B26">
        <v>68</v>
      </c>
      <c r="C26" t="s">
        <v>21</v>
      </c>
      <c r="D26">
        <v>1990</v>
      </c>
      <c r="E26">
        <v>6794046</v>
      </c>
      <c r="F26">
        <v>400</v>
      </c>
      <c r="G26">
        <v>27000</v>
      </c>
      <c r="H26">
        <v>7.9</v>
      </c>
      <c r="I26">
        <v>540</v>
      </c>
      <c r="J26">
        <v>2.4</v>
      </c>
      <c r="K26">
        <v>160</v>
      </c>
      <c r="L26">
        <v>251</v>
      </c>
      <c r="M26">
        <v>17000</v>
      </c>
      <c r="N26">
        <v>2.7</v>
      </c>
      <c r="O26">
        <v>6.7</v>
      </c>
      <c r="P26">
        <v>460</v>
      </c>
      <c r="Q26">
        <v>65</v>
      </c>
      <c r="R26">
        <f>VLOOKUP($A26,DATA_2013A!E:V,5,FALSE)</f>
        <v>2013</v>
      </c>
      <c r="S26">
        <f>VLOOKUP(A26,DATA_2013A!E:V,6,FALSE)</f>
        <v>10671200</v>
      </c>
      <c r="T26">
        <f>VLOOKUP(A26,DATA_2013A!E:V,7,FALSE)</f>
        <v>196</v>
      </c>
      <c r="U26">
        <f>VLOOKUP(A26,DATA_2013A!E:V,8,FALSE)</f>
        <v>21000</v>
      </c>
      <c r="V26">
        <f>VLOOKUP(A26,DATA_2013A!E:V,9,FALSE)</f>
        <v>4</v>
      </c>
      <c r="W26">
        <f>VLOOKUP(A26,DATA_2013A!E:V,10,FALSE)</f>
        <v>430</v>
      </c>
      <c r="X26">
        <f>VLOOKUP(A26,DATA_2013A!E:V,11,FALSE)</f>
        <v>1.2</v>
      </c>
      <c r="Y26">
        <f>VLOOKUP(A26,DATA_2013A!E:V,12,FALSE)</f>
        <v>120</v>
      </c>
      <c r="Z26">
        <f>VLOOKUP(A26,DATA_2013A!E:V,13,FALSE)</f>
        <v>123</v>
      </c>
      <c r="AA26">
        <f>VLOOKUP(A26,DATA_2013A!E:V,14,FALSE)</f>
        <v>13000</v>
      </c>
      <c r="AB26">
        <f>VLOOKUP(A26,DATA_2013A!E:V,15,FALSE)</f>
        <v>2.9</v>
      </c>
      <c r="AC26">
        <f>VLOOKUP(A26,DATA_2013A!E:V,16,FALSE)</f>
        <v>3.6</v>
      </c>
      <c r="AD26">
        <f>VLOOKUP(A26,DATA_2013A!E:V,17,FALSE)</f>
        <v>390</v>
      </c>
    </row>
    <row r="27" spans="1:30" x14ac:dyDescent="0.3">
      <c r="A27" t="s">
        <v>576</v>
      </c>
      <c r="B27">
        <v>70</v>
      </c>
      <c r="C27" t="s">
        <v>28</v>
      </c>
      <c r="D27">
        <v>1990</v>
      </c>
      <c r="E27">
        <v>4526511</v>
      </c>
      <c r="F27">
        <v>134</v>
      </c>
      <c r="G27">
        <v>6100</v>
      </c>
      <c r="H27">
        <v>6.6</v>
      </c>
      <c r="I27">
        <v>300</v>
      </c>
      <c r="J27">
        <v>0</v>
      </c>
      <c r="K27">
        <v>0</v>
      </c>
      <c r="L27">
        <v>88</v>
      </c>
      <c r="M27">
        <v>4000</v>
      </c>
      <c r="Q27">
        <v>100</v>
      </c>
      <c r="R27">
        <f>VLOOKUP($A27,DATA_2013A!E:V,5,FALSE)</f>
        <v>2013</v>
      </c>
      <c r="S27">
        <f>VLOOKUP(A27,DATA_2013A!E:V,6,FALSE)</f>
        <v>3829307</v>
      </c>
      <c r="T27">
        <f>VLOOKUP(A27,DATA_2013A!E:V,7,FALSE)</f>
        <v>69</v>
      </c>
      <c r="U27">
        <f>VLOOKUP(A27,DATA_2013A!E:V,8,FALSE)</f>
        <v>2700</v>
      </c>
      <c r="V27">
        <f>VLOOKUP(A27,DATA_2013A!E:V,9,FALSE)</f>
        <v>4.9000000000000004</v>
      </c>
      <c r="W27">
        <f>VLOOKUP(A27,DATA_2013A!E:V,10,FALSE)</f>
        <v>190</v>
      </c>
      <c r="X27">
        <f>VLOOKUP(A27,DATA_2013A!E:V,11,FALSE)</f>
        <v>0</v>
      </c>
      <c r="Y27">
        <f>VLOOKUP(A27,DATA_2013A!E:V,12,FALSE)</f>
        <v>0</v>
      </c>
      <c r="Z27">
        <f>VLOOKUP(A27,DATA_2013A!E:V,13,FALSE)</f>
        <v>46</v>
      </c>
      <c r="AA27">
        <f>VLOOKUP(A27,DATA_2013A!E:V,14,FALSE)</f>
        <v>1700</v>
      </c>
      <c r="AB27">
        <f>VLOOKUP(A27,DATA_2013A!E:V,15,FALSE)</f>
        <v>0</v>
      </c>
      <c r="AC27">
        <f>VLOOKUP(A27,DATA_2013A!E:V,16,FALSE)</f>
        <v>0</v>
      </c>
      <c r="AD27">
        <f>VLOOKUP(A27,DATA_2013A!E:V,17,FALSE)</f>
        <v>0</v>
      </c>
    </row>
    <row r="28" spans="1:30" x14ac:dyDescent="0.3">
      <c r="A28" t="s">
        <v>573</v>
      </c>
      <c r="B28">
        <v>72</v>
      </c>
      <c r="C28" t="s">
        <v>0</v>
      </c>
      <c r="D28">
        <v>1990</v>
      </c>
      <c r="E28">
        <v>1383912</v>
      </c>
      <c r="F28">
        <v>949</v>
      </c>
      <c r="G28">
        <v>13000</v>
      </c>
      <c r="H28">
        <v>127</v>
      </c>
      <c r="I28">
        <v>1800</v>
      </c>
      <c r="J28">
        <v>40</v>
      </c>
      <c r="K28">
        <v>550</v>
      </c>
      <c r="L28">
        <v>545</v>
      </c>
      <c r="M28">
        <v>7500</v>
      </c>
      <c r="N28">
        <v>15</v>
      </c>
      <c r="O28">
        <v>79</v>
      </c>
      <c r="P28">
        <v>1100</v>
      </c>
      <c r="Q28">
        <v>39</v>
      </c>
      <c r="R28">
        <f>VLOOKUP($A28,DATA_2013A!E:V,5,FALSE)</f>
        <v>2013</v>
      </c>
      <c r="S28">
        <f>VLOOKUP(A28,DATA_2013A!E:V,6,FALSE)</f>
        <v>2021144</v>
      </c>
      <c r="T28">
        <f>VLOOKUP(A28,DATA_2013A!E:V,7,FALSE)</f>
        <v>348</v>
      </c>
      <c r="U28">
        <f>VLOOKUP(A28,DATA_2013A!E:V,8,FALSE)</f>
        <v>7000</v>
      </c>
      <c r="V28">
        <f>VLOOKUP(A28,DATA_2013A!E:V,9,FALSE)</f>
        <v>22</v>
      </c>
      <c r="W28">
        <f>VLOOKUP(A28,DATA_2013A!E:V,10,FALSE)</f>
        <v>440</v>
      </c>
      <c r="X28">
        <f>VLOOKUP(A28,DATA_2013A!E:V,11,FALSE)</f>
        <v>46</v>
      </c>
      <c r="Y28">
        <f>VLOOKUP(A28,DATA_2013A!E:V,12,FALSE)</f>
        <v>930</v>
      </c>
      <c r="Z28">
        <f>VLOOKUP(A28,DATA_2013A!E:V,13,FALSE)</f>
        <v>414</v>
      </c>
      <c r="AA28">
        <f>VLOOKUP(A28,DATA_2013A!E:V,14,FALSE)</f>
        <v>8400</v>
      </c>
      <c r="AB28">
        <f>VLOOKUP(A28,DATA_2013A!E:V,15,FALSE)</f>
        <v>60</v>
      </c>
      <c r="AC28">
        <f>VLOOKUP(A28,DATA_2013A!E:V,16,FALSE)</f>
        <v>247</v>
      </c>
      <c r="AD28">
        <f>VLOOKUP(A28,DATA_2013A!E:V,17,FALSE)</f>
        <v>5000</v>
      </c>
    </row>
    <row r="29" spans="1:30" x14ac:dyDescent="0.3">
      <c r="A29" t="s">
        <v>570</v>
      </c>
      <c r="B29">
        <v>76</v>
      </c>
      <c r="C29" t="s">
        <v>21</v>
      </c>
      <c r="D29">
        <v>1990</v>
      </c>
      <c r="E29">
        <v>149648341</v>
      </c>
      <c r="F29">
        <v>129</v>
      </c>
      <c r="G29">
        <v>190000</v>
      </c>
      <c r="H29">
        <v>5.4</v>
      </c>
      <c r="I29">
        <v>8100</v>
      </c>
      <c r="J29">
        <v>1.7</v>
      </c>
      <c r="K29">
        <v>2500</v>
      </c>
      <c r="L29">
        <v>84</v>
      </c>
      <c r="M29">
        <v>120000</v>
      </c>
      <c r="N29">
        <v>5.9</v>
      </c>
      <c r="O29">
        <v>4.9000000000000004</v>
      </c>
      <c r="P29">
        <v>7300</v>
      </c>
      <c r="Q29">
        <v>60</v>
      </c>
      <c r="R29">
        <f>VLOOKUP($A29,DATA_2013A!E:V,5,FALSE)</f>
        <v>2013</v>
      </c>
      <c r="S29">
        <f>VLOOKUP(A29,DATA_2013A!E:V,6,FALSE)</f>
        <v>200361925</v>
      </c>
      <c r="T29">
        <f>VLOOKUP(A29,DATA_2013A!E:V,7,FALSE)</f>
        <v>57</v>
      </c>
      <c r="U29">
        <f>VLOOKUP(A29,DATA_2013A!E:V,8,FALSE)</f>
        <v>110000</v>
      </c>
      <c r="V29">
        <f>VLOOKUP(A29,DATA_2013A!E:V,9,FALSE)</f>
        <v>2.2000000000000002</v>
      </c>
      <c r="W29">
        <f>VLOOKUP(A29,DATA_2013A!E:V,10,FALSE)</f>
        <v>4400</v>
      </c>
      <c r="X29">
        <f>VLOOKUP(A29,DATA_2013A!E:V,11,FALSE)</f>
        <v>1</v>
      </c>
      <c r="Y29">
        <f>VLOOKUP(A29,DATA_2013A!E:V,12,FALSE)</f>
        <v>2100</v>
      </c>
      <c r="Z29">
        <f>VLOOKUP(A29,DATA_2013A!E:V,13,FALSE)</f>
        <v>46</v>
      </c>
      <c r="AA29">
        <f>VLOOKUP(A29,DATA_2013A!E:V,14,FALSE)</f>
        <v>93000</v>
      </c>
      <c r="AB29">
        <f>VLOOKUP(A29,DATA_2013A!E:V,15,FALSE)</f>
        <v>14</v>
      </c>
      <c r="AC29">
        <f>VLOOKUP(A29,DATA_2013A!E:V,16,FALSE)</f>
        <v>6.5</v>
      </c>
      <c r="AD29">
        <f>VLOOKUP(A29,DATA_2013A!E:V,17,FALSE)</f>
        <v>13000</v>
      </c>
    </row>
    <row r="30" spans="1:30" x14ac:dyDescent="0.3">
      <c r="A30" t="s">
        <v>567</v>
      </c>
      <c r="B30">
        <v>92</v>
      </c>
      <c r="C30" t="s">
        <v>21</v>
      </c>
      <c r="D30">
        <v>1990</v>
      </c>
      <c r="E30">
        <v>16459</v>
      </c>
      <c r="F30">
        <v>22</v>
      </c>
      <c r="G30">
        <v>3.7</v>
      </c>
      <c r="H30">
        <v>0</v>
      </c>
      <c r="I30">
        <v>0</v>
      </c>
      <c r="J30">
        <v>0</v>
      </c>
      <c r="K30">
        <v>0</v>
      </c>
      <c r="L30">
        <v>17</v>
      </c>
      <c r="M30">
        <v>2.9</v>
      </c>
      <c r="R30">
        <f>VLOOKUP($A30,DATA_2013A!E:V,5,FALSE)</f>
        <v>2013</v>
      </c>
      <c r="S30">
        <f>VLOOKUP(A30,DATA_2013A!E:V,6,FALSE)</f>
        <v>28341</v>
      </c>
      <c r="T30">
        <f>VLOOKUP(A30,DATA_2013A!E:V,7,FALSE)</f>
        <v>6.9</v>
      </c>
      <c r="U30">
        <f>VLOOKUP(A30,DATA_2013A!E:V,8,FALSE)</f>
        <v>2</v>
      </c>
      <c r="V30">
        <f>VLOOKUP(A30,DATA_2013A!E:V,9,FALSE)</f>
        <v>4.0999999999999996</v>
      </c>
      <c r="W30">
        <f>VLOOKUP(A30,DATA_2013A!E:V,10,FALSE)</f>
        <v>1.2</v>
      </c>
      <c r="X30">
        <f>VLOOKUP(A30,DATA_2013A!E:V,11,FALSE)</f>
        <v>0</v>
      </c>
      <c r="Y30">
        <f>VLOOKUP(A30,DATA_2013A!E:V,12,FALSE)</f>
        <v>0</v>
      </c>
      <c r="Z30">
        <f>VLOOKUP(A30,DATA_2013A!E:V,13,FALSE)</f>
        <v>4.0999999999999996</v>
      </c>
      <c r="AA30">
        <f>VLOOKUP(A30,DATA_2013A!E:V,14,FALSE)</f>
        <v>1.1000000000000001</v>
      </c>
      <c r="AB30">
        <f>VLOOKUP(A30,DATA_2013A!E:V,15,FALSE)</f>
        <v>0</v>
      </c>
      <c r="AC30">
        <f>VLOOKUP(A30,DATA_2013A!E:V,16,FALSE)</f>
        <v>0</v>
      </c>
      <c r="AD30">
        <f>VLOOKUP(A30,DATA_2013A!E:V,17,FALSE)</f>
        <v>0</v>
      </c>
    </row>
    <row r="31" spans="1:30" x14ac:dyDescent="0.3">
      <c r="A31" t="s">
        <v>564</v>
      </c>
      <c r="B31">
        <v>96</v>
      </c>
      <c r="C31" t="s">
        <v>14</v>
      </c>
      <c r="D31">
        <v>1990</v>
      </c>
      <c r="E31">
        <v>256929</v>
      </c>
      <c r="F31">
        <v>80</v>
      </c>
      <c r="G31">
        <v>210</v>
      </c>
      <c r="H31">
        <v>3</v>
      </c>
      <c r="I31">
        <v>7.8</v>
      </c>
      <c r="J31">
        <v>0</v>
      </c>
      <c r="K31">
        <v>0</v>
      </c>
      <c r="L31">
        <v>64</v>
      </c>
      <c r="M31">
        <v>160</v>
      </c>
      <c r="Q31">
        <v>87</v>
      </c>
      <c r="R31">
        <f>VLOOKUP($A31,DATA_2013A!E:V,5,FALSE)</f>
        <v>2013</v>
      </c>
      <c r="S31">
        <f>VLOOKUP(A31,DATA_2013A!E:V,6,FALSE)</f>
        <v>417784</v>
      </c>
      <c r="T31">
        <f>VLOOKUP(A31,DATA_2013A!E:V,7,FALSE)</f>
        <v>65</v>
      </c>
      <c r="U31">
        <f>VLOOKUP(A31,DATA_2013A!E:V,8,FALSE)</f>
        <v>270</v>
      </c>
      <c r="V31">
        <f>VLOOKUP(A31,DATA_2013A!E:V,9,FALSE)</f>
        <v>3</v>
      </c>
      <c r="W31">
        <f>VLOOKUP(A31,DATA_2013A!E:V,10,FALSE)</f>
        <v>13</v>
      </c>
      <c r="X31">
        <f>VLOOKUP(A31,DATA_2013A!E:V,11,FALSE)</f>
        <v>0</v>
      </c>
      <c r="Y31">
        <f>VLOOKUP(A31,DATA_2013A!E:V,12,FALSE)</f>
        <v>0</v>
      </c>
      <c r="Z31">
        <f>VLOOKUP(A31,DATA_2013A!E:V,13,FALSE)</f>
        <v>58</v>
      </c>
      <c r="AA31">
        <f>VLOOKUP(A31,DATA_2013A!E:V,14,FALSE)</f>
        <v>240</v>
      </c>
      <c r="AB31">
        <f>VLOOKUP(A31,DATA_2013A!E:V,15,FALSE)</f>
        <v>0</v>
      </c>
      <c r="AC31">
        <f>VLOOKUP(A31,DATA_2013A!E:V,16,FALSE)</f>
        <v>0</v>
      </c>
      <c r="AD31">
        <f>VLOOKUP(A31,DATA_2013A!E:V,17,FALSE)</f>
        <v>0</v>
      </c>
    </row>
    <row r="32" spans="1:30" x14ac:dyDescent="0.3">
      <c r="A32" t="s">
        <v>561</v>
      </c>
      <c r="B32">
        <v>100</v>
      </c>
      <c r="C32" t="s">
        <v>28</v>
      </c>
      <c r="D32">
        <v>1990</v>
      </c>
      <c r="E32">
        <v>8821111</v>
      </c>
      <c r="F32">
        <v>50</v>
      </c>
      <c r="G32">
        <v>4400</v>
      </c>
      <c r="H32">
        <v>2.5</v>
      </c>
      <c r="I32">
        <v>220</v>
      </c>
      <c r="J32">
        <v>0</v>
      </c>
      <c r="K32">
        <v>0</v>
      </c>
      <c r="L32">
        <v>35</v>
      </c>
      <c r="M32">
        <v>3100</v>
      </c>
      <c r="N32">
        <v>0</v>
      </c>
      <c r="O32">
        <v>0</v>
      </c>
      <c r="P32">
        <v>0.1</v>
      </c>
      <c r="Q32">
        <v>73</v>
      </c>
      <c r="R32">
        <f>VLOOKUP($A32,DATA_2013A!E:V,5,FALSE)</f>
        <v>2013</v>
      </c>
      <c r="S32">
        <f>VLOOKUP(A32,DATA_2013A!E:V,6,FALSE)</f>
        <v>7222943</v>
      </c>
      <c r="T32">
        <f>VLOOKUP(A32,DATA_2013A!E:V,7,FALSE)</f>
        <v>37</v>
      </c>
      <c r="U32">
        <f>VLOOKUP(A32,DATA_2013A!E:V,8,FALSE)</f>
        <v>2700</v>
      </c>
      <c r="V32">
        <f>VLOOKUP(A32,DATA_2013A!E:V,9,FALSE)</f>
        <v>2.1</v>
      </c>
      <c r="W32">
        <f>VLOOKUP(A32,DATA_2013A!E:V,10,FALSE)</f>
        <v>150</v>
      </c>
      <c r="X32">
        <f>VLOOKUP(A32,DATA_2013A!E:V,11,FALSE)</f>
        <v>0.01</v>
      </c>
      <c r="Y32">
        <f>VLOOKUP(A32,DATA_2013A!E:V,12,FALSE)</f>
        <v>1</v>
      </c>
      <c r="Z32">
        <f>VLOOKUP(A32,DATA_2013A!E:V,13,FALSE)</f>
        <v>29</v>
      </c>
      <c r="AA32">
        <f>VLOOKUP(A32,DATA_2013A!E:V,14,FALSE)</f>
        <v>2100</v>
      </c>
      <c r="AB32">
        <f>VLOOKUP(A32,DATA_2013A!E:V,15,FALSE)</f>
        <v>0.28999999999999998</v>
      </c>
      <c r="AC32">
        <f>VLOOKUP(A32,DATA_2013A!E:V,16,FALSE)</f>
        <v>0.08</v>
      </c>
      <c r="AD32">
        <f>VLOOKUP(A32,DATA_2013A!E:V,17,FALSE)</f>
        <v>6.1</v>
      </c>
    </row>
    <row r="33" spans="1:30" x14ac:dyDescent="0.3">
      <c r="A33" t="s">
        <v>558</v>
      </c>
      <c r="B33">
        <v>854</v>
      </c>
      <c r="C33" t="s">
        <v>0</v>
      </c>
      <c r="D33">
        <v>1990</v>
      </c>
      <c r="E33">
        <v>8811033</v>
      </c>
      <c r="F33">
        <v>163</v>
      </c>
      <c r="G33">
        <v>14000</v>
      </c>
      <c r="H33">
        <v>26</v>
      </c>
      <c r="I33">
        <v>2300</v>
      </c>
      <c r="J33">
        <v>10</v>
      </c>
      <c r="K33">
        <v>920</v>
      </c>
      <c r="L33">
        <v>87</v>
      </c>
      <c r="M33">
        <v>7700</v>
      </c>
      <c r="N33">
        <v>18</v>
      </c>
      <c r="O33">
        <v>16</v>
      </c>
      <c r="P33">
        <v>1400</v>
      </c>
      <c r="Q33">
        <v>19</v>
      </c>
      <c r="R33">
        <f>VLOOKUP($A33,DATA_2013A!E:V,5,FALSE)</f>
        <v>2013</v>
      </c>
      <c r="S33">
        <f>VLOOKUP(A33,DATA_2013A!E:V,6,FALSE)</f>
        <v>16934839</v>
      </c>
      <c r="T33">
        <f>VLOOKUP(A33,DATA_2013A!E:V,7,FALSE)</f>
        <v>80</v>
      </c>
      <c r="U33">
        <f>VLOOKUP(A33,DATA_2013A!E:V,8,FALSE)</f>
        <v>14000</v>
      </c>
      <c r="V33">
        <f>VLOOKUP(A33,DATA_2013A!E:V,9,FALSE)</f>
        <v>8.9</v>
      </c>
      <c r="W33">
        <f>VLOOKUP(A33,DATA_2013A!E:V,10,FALSE)</f>
        <v>1500</v>
      </c>
      <c r="X33">
        <f>VLOOKUP(A33,DATA_2013A!E:V,11,FALSE)</f>
        <v>2</v>
      </c>
      <c r="Y33">
        <f>VLOOKUP(A33,DATA_2013A!E:V,12,FALSE)</f>
        <v>330</v>
      </c>
      <c r="Z33">
        <f>VLOOKUP(A33,DATA_2013A!E:V,13,FALSE)</f>
        <v>54</v>
      </c>
      <c r="AA33">
        <f>VLOOKUP(A33,DATA_2013A!E:V,14,FALSE)</f>
        <v>9100</v>
      </c>
      <c r="AB33">
        <f>VLOOKUP(A33,DATA_2013A!E:V,15,FALSE)</f>
        <v>13</v>
      </c>
      <c r="AC33">
        <f>VLOOKUP(A33,DATA_2013A!E:V,16,FALSE)</f>
        <v>6.8</v>
      </c>
      <c r="AD33">
        <f>VLOOKUP(A33,DATA_2013A!E:V,17,FALSE)</f>
        <v>1100</v>
      </c>
    </row>
    <row r="34" spans="1:30" x14ac:dyDescent="0.3">
      <c r="A34" t="s">
        <v>555</v>
      </c>
      <c r="B34">
        <v>108</v>
      </c>
      <c r="C34" t="s">
        <v>0</v>
      </c>
      <c r="D34">
        <v>1990</v>
      </c>
      <c r="E34">
        <v>5605873</v>
      </c>
      <c r="F34">
        <v>294</v>
      </c>
      <c r="G34">
        <v>16000</v>
      </c>
      <c r="H34">
        <v>37</v>
      </c>
      <c r="I34">
        <v>2100</v>
      </c>
      <c r="J34">
        <v>0.93</v>
      </c>
      <c r="K34">
        <v>52</v>
      </c>
      <c r="L34">
        <v>164</v>
      </c>
      <c r="M34">
        <v>9200</v>
      </c>
      <c r="N34">
        <v>1.3</v>
      </c>
      <c r="O34">
        <v>2.1</v>
      </c>
      <c r="P34">
        <v>120</v>
      </c>
      <c r="Q34">
        <v>50</v>
      </c>
      <c r="R34">
        <f>VLOOKUP($A34,DATA_2013A!E:V,5,FALSE)</f>
        <v>2013</v>
      </c>
      <c r="S34">
        <f>VLOOKUP(A34,DATA_2013A!E:V,6,FALSE)</f>
        <v>10162532</v>
      </c>
      <c r="T34">
        <f>VLOOKUP(A34,DATA_2013A!E:V,7,FALSE)</f>
        <v>193</v>
      </c>
      <c r="U34">
        <f>VLOOKUP(A34,DATA_2013A!E:V,8,FALSE)</f>
        <v>20000</v>
      </c>
      <c r="V34">
        <f>VLOOKUP(A34,DATA_2013A!E:V,9,FALSE)</f>
        <v>22</v>
      </c>
      <c r="W34">
        <f>VLOOKUP(A34,DATA_2013A!E:V,10,FALSE)</f>
        <v>2300</v>
      </c>
      <c r="X34">
        <f>VLOOKUP(A34,DATA_2013A!E:V,11,FALSE)</f>
        <v>5.9</v>
      </c>
      <c r="Y34">
        <f>VLOOKUP(A34,DATA_2013A!E:V,12,FALSE)</f>
        <v>600</v>
      </c>
      <c r="Z34">
        <f>VLOOKUP(A34,DATA_2013A!E:V,13,FALSE)</f>
        <v>128</v>
      </c>
      <c r="AA34">
        <f>VLOOKUP(A34,DATA_2013A!E:V,14,FALSE)</f>
        <v>13000</v>
      </c>
      <c r="AB34">
        <f>VLOOKUP(A34,DATA_2013A!E:V,15,FALSE)</f>
        <v>15</v>
      </c>
      <c r="AC34">
        <f>VLOOKUP(A34,DATA_2013A!E:V,16,FALSE)</f>
        <v>19</v>
      </c>
      <c r="AD34">
        <f>VLOOKUP(A34,DATA_2013A!E:V,17,FALSE)</f>
        <v>1900</v>
      </c>
    </row>
    <row r="35" spans="1:30" x14ac:dyDescent="0.3">
      <c r="A35" t="s">
        <v>552</v>
      </c>
      <c r="B35">
        <v>132</v>
      </c>
      <c r="C35" t="s">
        <v>0</v>
      </c>
      <c r="D35">
        <v>1990</v>
      </c>
      <c r="E35">
        <v>351960</v>
      </c>
      <c r="F35">
        <v>335</v>
      </c>
      <c r="G35">
        <v>1200</v>
      </c>
      <c r="H35">
        <v>49</v>
      </c>
      <c r="I35">
        <v>170</v>
      </c>
      <c r="J35">
        <v>2</v>
      </c>
      <c r="K35">
        <v>7</v>
      </c>
      <c r="L35">
        <v>175</v>
      </c>
      <c r="M35">
        <v>620</v>
      </c>
      <c r="N35">
        <v>2.1</v>
      </c>
      <c r="O35">
        <v>3.6</v>
      </c>
      <c r="P35">
        <v>13</v>
      </c>
      <c r="Q35">
        <v>36</v>
      </c>
      <c r="R35">
        <f>VLOOKUP($A35,DATA_2013A!E:V,5,FALSE)</f>
        <v>2013</v>
      </c>
      <c r="S35">
        <f>VLOOKUP(A35,DATA_2013A!E:V,6,FALSE)</f>
        <v>498897</v>
      </c>
      <c r="T35">
        <f>VLOOKUP(A35,DATA_2013A!E:V,7,FALSE)</f>
        <v>238</v>
      </c>
      <c r="U35">
        <f>VLOOKUP(A35,DATA_2013A!E:V,8,FALSE)</f>
        <v>1200</v>
      </c>
      <c r="V35">
        <f>VLOOKUP(A35,DATA_2013A!E:V,9,FALSE)</f>
        <v>30</v>
      </c>
      <c r="W35">
        <f>VLOOKUP(A35,DATA_2013A!E:V,10,FALSE)</f>
        <v>150</v>
      </c>
      <c r="X35">
        <f>VLOOKUP(A35,DATA_2013A!E:V,11,FALSE)</f>
        <v>3</v>
      </c>
      <c r="Y35">
        <f>VLOOKUP(A35,DATA_2013A!E:V,12,FALSE)</f>
        <v>15</v>
      </c>
      <c r="Z35">
        <f>VLOOKUP(A35,DATA_2013A!E:V,13,FALSE)</f>
        <v>143</v>
      </c>
      <c r="AA35">
        <f>VLOOKUP(A35,DATA_2013A!E:V,14,FALSE)</f>
        <v>710</v>
      </c>
      <c r="AB35">
        <f>VLOOKUP(A35,DATA_2013A!E:V,15,FALSE)</f>
        <v>6.8</v>
      </c>
      <c r="AC35">
        <f>VLOOKUP(A35,DATA_2013A!E:V,16,FALSE)</f>
        <v>9.6999999999999993</v>
      </c>
      <c r="AD35">
        <f>VLOOKUP(A35,DATA_2013A!E:V,17,FALSE)</f>
        <v>48</v>
      </c>
    </row>
    <row r="36" spans="1:30" x14ac:dyDescent="0.3">
      <c r="A36" t="s">
        <v>549</v>
      </c>
      <c r="B36">
        <v>116</v>
      </c>
      <c r="C36" t="s">
        <v>14</v>
      </c>
      <c r="D36">
        <v>1990</v>
      </c>
      <c r="E36">
        <v>9057339</v>
      </c>
      <c r="F36">
        <v>1667</v>
      </c>
      <c r="G36">
        <v>150000</v>
      </c>
      <c r="H36">
        <v>207</v>
      </c>
      <c r="I36">
        <v>19000</v>
      </c>
      <c r="J36">
        <v>0.24</v>
      </c>
      <c r="K36">
        <v>22</v>
      </c>
      <c r="L36">
        <v>584</v>
      </c>
      <c r="M36">
        <v>53000</v>
      </c>
      <c r="N36">
        <v>0.06</v>
      </c>
      <c r="O36">
        <v>0.37</v>
      </c>
      <c r="P36">
        <v>33</v>
      </c>
      <c r="Q36">
        <v>12</v>
      </c>
      <c r="R36">
        <f>VLOOKUP($A36,DATA_2013A!E:V,5,FALSE)</f>
        <v>2013</v>
      </c>
      <c r="S36">
        <f>VLOOKUP(A36,DATA_2013A!E:V,6,FALSE)</f>
        <v>15135169</v>
      </c>
      <c r="T36">
        <f>VLOOKUP(A36,DATA_2013A!E:V,7,FALSE)</f>
        <v>715</v>
      </c>
      <c r="U36">
        <f>VLOOKUP(A36,DATA_2013A!E:V,8,FALSE)</f>
        <v>110000</v>
      </c>
      <c r="V36">
        <f>VLOOKUP(A36,DATA_2013A!E:V,9,FALSE)</f>
        <v>66</v>
      </c>
      <c r="W36">
        <f>VLOOKUP(A36,DATA_2013A!E:V,10,FALSE)</f>
        <v>10000</v>
      </c>
      <c r="X36">
        <f>VLOOKUP(A36,DATA_2013A!E:V,11,FALSE)</f>
        <v>3.9</v>
      </c>
      <c r="Y36">
        <f>VLOOKUP(A36,DATA_2013A!E:V,12,FALSE)</f>
        <v>590</v>
      </c>
      <c r="Z36">
        <f>VLOOKUP(A36,DATA_2013A!E:V,13,FALSE)</f>
        <v>400</v>
      </c>
      <c r="AA36">
        <f>VLOOKUP(A36,DATA_2013A!E:V,14,FALSE)</f>
        <v>61000</v>
      </c>
      <c r="AB36">
        <f>VLOOKUP(A36,DATA_2013A!E:V,15,FALSE)</f>
        <v>3.9</v>
      </c>
      <c r="AC36">
        <f>VLOOKUP(A36,DATA_2013A!E:V,16,FALSE)</f>
        <v>15</v>
      </c>
      <c r="AD36">
        <f>VLOOKUP(A36,DATA_2013A!E:V,17,FALSE)</f>
        <v>2300</v>
      </c>
    </row>
    <row r="37" spans="1:30" x14ac:dyDescent="0.3">
      <c r="A37" t="s">
        <v>546</v>
      </c>
      <c r="B37">
        <v>120</v>
      </c>
      <c r="C37" t="s">
        <v>0</v>
      </c>
      <c r="D37">
        <v>1990</v>
      </c>
      <c r="E37">
        <v>12070359</v>
      </c>
      <c r="F37">
        <v>175</v>
      </c>
      <c r="G37">
        <v>21000</v>
      </c>
      <c r="H37">
        <v>22</v>
      </c>
      <c r="I37">
        <v>2600</v>
      </c>
      <c r="J37">
        <v>3.8</v>
      </c>
      <c r="K37">
        <v>460</v>
      </c>
      <c r="L37">
        <v>110</v>
      </c>
      <c r="M37">
        <v>13000</v>
      </c>
      <c r="N37">
        <v>8.6</v>
      </c>
      <c r="O37">
        <v>9.4</v>
      </c>
      <c r="P37">
        <v>1100</v>
      </c>
      <c r="Q37">
        <v>44</v>
      </c>
      <c r="R37">
        <f>VLOOKUP($A37,DATA_2013A!E:V,5,FALSE)</f>
        <v>2013</v>
      </c>
      <c r="S37">
        <f>VLOOKUP(A37,DATA_2013A!E:V,6,FALSE)</f>
        <v>22253959</v>
      </c>
      <c r="T37">
        <f>VLOOKUP(A37,DATA_2013A!E:V,7,FALSE)</f>
        <v>299</v>
      </c>
      <c r="U37">
        <f>VLOOKUP(A37,DATA_2013A!E:V,8,FALSE)</f>
        <v>66000</v>
      </c>
      <c r="V37">
        <f>VLOOKUP(A37,DATA_2013A!E:V,9,FALSE)</f>
        <v>35</v>
      </c>
      <c r="W37">
        <f>VLOOKUP(A37,DATA_2013A!E:V,10,FALSE)</f>
        <v>7800</v>
      </c>
      <c r="X37">
        <f>VLOOKUP(A37,DATA_2013A!E:V,11,FALSE)</f>
        <v>35</v>
      </c>
      <c r="Y37">
        <f>VLOOKUP(A37,DATA_2013A!E:V,12,FALSE)</f>
        <v>7900</v>
      </c>
      <c r="Z37">
        <f>VLOOKUP(A37,DATA_2013A!E:V,13,FALSE)</f>
        <v>235</v>
      </c>
      <c r="AA37">
        <f>VLOOKUP(A37,DATA_2013A!E:V,14,FALSE)</f>
        <v>52000</v>
      </c>
      <c r="AB37">
        <f>VLOOKUP(A37,DATA_2013A!E:V,15,FALSE)</f>
        <v>37</v>
      </c>
      <c r="AC37">
        <f>VLOOKUP(A37,DATA_2013A!E:V,16,FALSE)</f>
        <v>87</v>
      </c>
      <c r="AD37">
        <f>VLOOKUP(A37,DATA_2013A!E:V,17,FALSE)</f>
        <v>19000</v>
      </c>
    </row>
    <row r="38" spans="1:30" x14ac:dyDescent="0.3">
      <c r="A38" t="s">
        <v>543</v>
      </c>
      <c r="B38">
        <v>124</v>
      </c>
      <c r="C38" t="s">
        <v>21</v>
      </c>
      <c r="D38">
        <v>1990</v>
      </c>
      <c r="E38">
        <v>27657790</v>
      </c>
      <c r="F38">
        <v>10</v>
      </c>
      <c r="G38">
        <v>2900</v>
      </c>
      <c r="H38">
        <v>0.42</v>
      </c>
      <c r="I38">
        <v>120</v>
      </c>
      <c r="J38">
        <v>0.05</v>
      </c>
      <c r="K38">
        <v>15</v>
      </c>
      <c r="L38">
        <v>8.4</v>
      </c>
      <c r="M38">
        <v>2300</v>
      </c>
      <c r="N38">
        <v>3.8</v>
      </c>
      <c r="O38">
        <v>0.32</v>
      </c>
      <c r="P38">
        <v>89</v>
      </c>
      <c r="Q38">
        <v>86</v>
      </c>
      <c r="R38">
        <f>VLOOKUP($A38,DATA_2013A!E:V,5,FALSE)</f>
        <v>2013</v>
      </c>
      <c r="S38">
        <f>VLOOKUP(A38,DATA_2013A!E:V,6,FALSE)</f>
        <v>35181704</v>
      </c>
      <c r="T38">
        <f>VLOOKUP(A38,DATA_2013A!E:V,7,FALSE)</f>
        <v>6.2</v>
      </c>
      <c r="U38">
        <f>VLOOKUP(A38,DATA_2013A!E:V,8,FALSE)</f>
        <v>2200</v>
      </c>
      <c r="V38">
        <f>VLOOKUP(A38,DATA_2013A!E:V,9,FALSE)</f>
        <v>0.18</v>
      </c>
      <c r="W38">
        <f>VLOOKUP(A38,DATA_2013A!E:V,10,FALSE)</f>
        <v>62</v>
      </c>
      <c r="X38">
        <f>VLOOKUP(A38,DATA_2013A!E:V,11,FALSE)</f>
        <v>0.04</v>
      </c>
      <c r="Y38">
        <f>VLOOKUP(A38,DATA_2013A!E:V,12,FALSE)</f>
        <v>13</v>
      </c>
      <c r="Z38">
        <f>VLOOKUP(A38,DATA_2013A!E:V,13,FALSE)</f>
        <v>5</v>
      </c>
      <c r="AA38">
        <f>VLOOKUP(A38,DATA_2013A!E:V,14,FALSE)</f>
        <v>1800</v>
      </c>
      <c r="AB38">
        <f>VLOOKUP(A38,DATA_2013A!E:V,15,FALSE)</f>
        <v>7.2</v>
      </c>
      <c r="AC38">
        <f>VLOOKUP(A38,DATA_2013A!E:V,16,FALSE)</f>
        <v>0.36</v>
      </c>
      <c r="AD38">
        <f>VLOOKUP(A38,DATA_2013A!E:V,17,FALSE)</f>
        <v>130</v>
      </c>
    </row>
    <row r="39" spans="1:30" x14ac:dyDescent="0.3">
      <c r="A39" t="s">
        <v>540</v>
      </c>
      <c r="B39">
        <v>136</v>
      </c>
      <c r="C39" t="s">
        <v>21</v>
      </c>
      <c r="D39">
        <v>1990</v>
      </c>
      <c r="E39">
        <v>25009</v>
      </c>
      <c r="F39">
        <v>11</v>
      </c>
      <c r="G39">
        <v>2.9</v>
      </c>
      <c r="H39">
        <v>4</v>
      </c>
      <c r="I39">
        <v>1</v>
      </c>
      <c r="J39">
        <v>0</v>
      </c>
      <c r="K39">
        <v>0</v>
      </c>
      <c r="L39">
        <v>9.1999999999999993</v>
      </c>
      <c r="M39">
        <v>2.2999999999999998</v>
      </c>
      <c r="Q39">
        <v>87</v>
      </c>
      <c r="R39">
        <f>VLOOKUP($A39,DATA_2013A!E:V,5,FALSE)</f>
        <v>2013</v>
      </c>
      <c r="S39">
        <f>VLOOKUP(A39,DATA_2013A!E:V,6,FALSE)</f>
        <v>58435</v>
      </c>
      <c r="T39">
        <f>VLOOKUP(A39,DATA_2013A!E:V,7,FALSE)</f>
        <v>11</v>
      </c>
      <c r="U39">
        <f>VLOOKUP(A39,DATA_2013A!E:V,8,FALSE)</f>
        <v>6.5</v>
      </c>
      <c r="V39">
        <f>VLOOKUP(A39,DATA_2013A!E:V,9,FALSE)</f>
        <v>0</v>
      </c>
      <c r="W39">
        <f>VLOOKUP(A39,DATA_2013A!E:V,10,FALSE)</f>
        <v>0</v>
      </c>
      <c r="X39">
        <f>VLOOKUP(A39,DATA_2013A!E:V,11,FALSE)</f>
        <v>0</v>
      </c>
      <c r="Y39">
        <f>VLOOKUP(A39,DATA_2013A!E:V,12,FALSE)</f>
        <v>0</v>
      </c>
      <c r="Z39">
        <f>VLOOKUP(A39,DATA_2013A!E:V,13,FALSE)</f>
        <v>9.8000000000000007</v>
      </c>
      <c r="AA39">
        <f>VLOOKUP(A39,DATA_2013A!E:V,14,FALSE)</f>
        <v>5.8</v>
      </c>
      <c r="AB39">
        <f>VLOOKUP(A39,DATA_2013A!E:V,15,FALSE)</f>
        <v>0</v>
      </c>
      <c r="AC39">
        <f>VLOOKUP(A39,DATA_2013A!E:V,16,FALSE)</f>
        <v>0</v>
      </c>
      <c r="AD39">
        <f>VLOOKUP(A39,DATA_2013A!E:V,17,FALSE)</f>
        <v>0</v>
      </c>
    </row>
    <row r="40" spans="1:30" x14ac:dyDescent="0.3">
      <c r="A40" t="s">
        <v>537</v>
      </c>
      <c r="B40">
        <v>140</v>
      </c>
      <c r="C40" t="s">
        <v>0</v>
      </c>
      <c r="D40">
        <v>1990</v>
      </c>
      <c r="E40">
        <v>2912824</v>
      </c>
      <c r="F40">
        <v>1649</v>
      </c>
      <c r="G40">
        <v>48000</v>
      </c>
      <c r="H40">
        <v>269</v>
      </c>
      <c r="I40">
        <v>7800</v>
      </c>
      <c r="J40">
        <v>137</v>
      </c>
      <c r="K40">
        <v>4000</v>
      </c>
      <c r="L40">
        <v>864</v>
      </c>
      <c r="M40">
        <v>25000</v>
      </c>
      <c r="N40">
        <v>22</v>
      </c>
      <c r="O40">
        <v>188</v>
      </c>
      <c r="P40">
        <v>5500</v>
      </c>
      <c r="Q40">
        <v>8.4</v>
      </c>
      <c r="R40">
        <f>VLOOKUP($A40,DATA_2013A!E:V,5,FALSE)</f>
        <v>2013</v>
      </c>
      <c r="S40">
        <f>VLOOKUP(A40,DATA_2013A!E:V,6,FALSE)</f>
        <v>4616417</v>
      </c>
      <c r="T40">
        <f>VLOOKUP(A40,DATA_2013A!E:V,7,FALSE)</f>
        <v>422</v>
      </c>
      <c r="U40">
        <f>VLOOKUP(A40,DATA_2013A!E:V,8,FALSE)</f>
        <v>20000</v>
      </c>
      <c r="V40">
        <f>VLOOKUP(A40,DATA_2013A!E:V,9,FALSE)</f>
        <v>49</v>
      </c>
      <c r="W40">
        <f>VLOOKUP(A40,DATA_2013A!E:V,10,FALSE)</f>
        <v>2200</v>
      </c>
      <c r="X40">
        <f>VLOOKUP(A40,DATA_2013A!E:V,11,FALSE)</f>
        <v>61</v>
      </c>
      <c r="Y40">
        <f>VLOOKUP(A40,DATA_2013A!E:V,12,FALSE)</f>
        <v>2800</v>
      </c>
      <c r="Z40">
        <f>VLOOKUP(A40,DATA_2013A!E:V,13,FALSE)</f>
        <v>359</v>
      </c>
      <c r="AA40">
        <f>VLOOKUP(A40,DATA_2013A!E:V,14,FALSE)</f>
        <v>17000</v>
      </c>
      <c r="AB40">
        <f>VLOOKUP(A40,DATA_2013A!E:V,15,FALSE)</f>
        <v>42</v>
      </c>
      <c r="AC40">
        <f>VLOOKUP(A40,DATA_2013A!E:V,16,FALSE)</f>
        <v>150</v>
      </c>
      <c r="AD40">
        <f>VLOOKUP(A40,DATA_2013A!E:V,17,FALSE)</f>
        <v>6900</v>
      </c>
    </row>
    <row r="41" spans="1:30" x14ac:dyDescent="0.3">
      <c r="A41" t="s">
        <v>534</v>
      </c>
      <c r="B41">
        <v>148</v>
      </c>
      <c r="C41" t="s">
        <v>0</v>
      </c>
      <c r="D41">
        <v>1990</v>
      </c>
      <c r="E41">
        <v>5951574</v>
      </c>
      <c r="F41">
        <v>161</v>
      </c>
      <c r="G41">
        <v>9600</v>
      </c>
      <c r="H41">
        <v>20</v>
      </c>
      <c r="I41">
        <v>1200</v>
      </c>
      <c r="J41">
        <v>3.4</v>
      </c>
      <c r="K41">
        <v>200</v>
      </c>
      <c r="L41">
        <v>96</v>
      </c>
      <c r="M41">
        <v>5700</v>
      </c>
      <c r="N41">
        <v>8.1</v>
      </c>
      <c r="O41">
        <v>7.7</v>
      </c>
      <c r="P41">
        <v>460</v>
      </c>
      <c r="Q41">
        <v>46</v>
      </c>
      <c r="R41">
        <f>VLOOKUP($A41,DATA_2013A!E:V,5,FALSE)</f>
        <v>2013</v>
      </c>
      <c r="S41">
        <f>VLOOKUP(A41,DATA_2013A!E:V,6,FALSE)</f>
        <v>12825314</v>
      </c>
      <c r="T41">
        <f>VLOOKUP(A41,DATA_2013A!E:V,7,FALSE)</f>
        <v>200</v>
      </c>
      <c r="U41">
        <f>VLOOKUP(A41,DATA_2013A!E:V,8,FALSE)</f>
        <v>26000</v>
      </c>
      <c r="V41">
        <f>VLOOKUP(A41,DATA_2013A!E:V,9,FALSE)</f>
        <v>22</v>
      </c>
      <c r="W41">
        <f>VLOOKUP(A41,DATA_2013A!E:V,10,FALSE)</f>
        <v>2900</v>
      </c>
      <c r="X41">
        <f>VLOOKUP(A41,DATA_2013A!E:V,11,FALSE)</f>
        <v>12</v>
      </c>
      <c r="Y41">
        <f>VLOOKUP(A41,DATA_2013A!E:V,12,FALSE)</f>
        <v>1500</v>
      </c>
      <c r="Z41">
        <f>VLOOKUP(A41,DATA_2013A!E:V,13,FALSE)</f>
        <v>151</v>
      </c>
      <c r="AA41">
        <f>VLOOKUP(A41,DATA_2013A!E:V,14,FALSE)</f>
        <v>19000</v>
      </c>
      <c r="AB41">
        <f>VLOOKUP(A41,DATA_2013A!E:V,15,FALSE)</f>
        <v>24</v>
      </c>
      <c r="AC41">
        <f>VLOOKUP(A41,DATA_2013A!E:V,16,FALSE)</f>
        <v>36</v>
      </c>
      <c r="AD41">
        <f>VLOOKUP(A41,DATA_2013A!E:V,17,FALSE)</f>
        <v>4600</v>
      </c>
    </row>
    <row r="42" spans="1:30" x14ac:dyDescent="0.3">
      <c r="A42" t="s">
        <v>531</v>
      </c>
      <c r="B42">
        <v>152</v>
      </c>
      <c r="C42" t="s">
        <v>21</v>
      </c>
      <c r="D42">
        <v>1990</v>
      </c>
      <c r="E42">
        <v>13213930</v>
      </c>
      <c r="F42">
        <v>67</v>
      </c>
      <c r="G42">
        <v>8800</v>
      </c>
      <c r="H42">
        <v>5.8</v>
      </c>
      <c r="I42">
        <v>760</v>
      </c>
      <c r="J42">
        <v>0.02</v>
      </c>
      <c r="K42">
        <v>3</v>
      </c>
      <c r="L42">
        <v>52</v>
      </c>
      <c r="M42">
        <v>6900</v>
      </c>
      <c r="N42">
        <v>0.25</v>
      </c>
      <c r="O42">
        <v>0.13</v>
      </c>
      <c r="P42">
        <v>17</v>
      </c>
      <c r="Q42">
        <v>90</v>
      </c>
      <c r="R42">
        <f>VLOOKUP($A42,DATA_2013A!E:V,5,FALSE)</f>
        <v>2013</v>
      </c>
      <c r="S42">
        <f>VLOOKUP(A42,DATA_2013A!E:V,6,FALSE)</f>
        <v>17619708</v>
      </c>
      <c r="T42">
        <f>VLOOKUP(A42,DATA_2013A!E:V,7,FALSE)</f>
        <v>19</v>
      </c>
      <c r="U42">
        <f>VLOOKUP(A42,DATA_2013A!E:V,8,FALSE)</f>
        <v>3300</v>
      </c>
      <c r="V42">
        <f>VLOOKUP(A42,DATA_2013A!E:V,9,FALSE)</f>
        <v>1.2</v>
      </c>
      <c r="W42">
        <f>VLOOKUP(A42,DATA_2013A!E:V,10,FALSE)</f>
        <v>220</v>
      </c>
      <c r="X42">
        <f>VLOOKUP(A42,DATA_2013A!E:V,11,FALSE)</f>
        <v>0.03</v>
      </c>
      <c r="Y42">
        <f>VLOOKUP(A42,DATA_2013A!E:V,12,FALSE)</f>
        <v>6</v>
      </c>
      <c r="Z42">
        <f>VLOOKUP(A42,DATA_2013A!E:V,13,FALSE)</f>
        <v>16</v>
      </c>
      <c r="AA42">
        <f>VLOOKUP(A42,DATA_2013A!E:V,14,FALSE)</f>
        <v>2700</v>
      </c>
      <c r="AB42">
        <f>VLOOKUP(A42,DATA_2013A!E:V,15,FALSE)</f>
        <v>1.7</v>
      </c>
      <c r="AC42">
        <f>VLOOKUP(A42,DATA_2013A!E:V,16,FALSE)</f>
        <v>0.27</v>
      </c>
      <c r="AD42">
        <f>VLOOKUP(A42,DATA_2013A!E:V,17,FALSE)</f>
        <v>47</v>
      </c>
    </row>
    <row r="43" spans="1:30" x14ac:dyDescent="0.3">
      <c r="A43" t="s">
        <v>529</v>
      </c>
      <c r="B43">
        <v>156</v>
      </c>
      <c r="C43" t="s">
        <v>14</v>
      </c>
      <c r="D43">
        <v>1990</v>
      </c>
      <c r="E43">
        <v>1165428967</v>
      </c>
      <c r="F43">
        <v>215</v>
      </c>
      <c r="G43">
        <v>2500000</v>
      </c>
      <c r="H43">
        <v>19</v>
      </c>
      <c r="I43">
        <v>220000</v>
      </c>
      <c r="J43">
        <v>0.03</v>
      </c>
      <c r="K43">
        <v>370</v>
      </c>
      <c r="L43">
        <v>152</v>
      </c>
      <c r="M43">
        <v>1800000</v>
      </c>
      <c r="N43">
        <v>0.03</v>
      </c>
      <c r="O43">
        <v>0.05</v>
      </c>
      <c r="P43">
        <v>570</v>
      </c>
      <c r="Q43">
        <v>21</v>
      </c>
      <c r="R43">
        <f>VLOOKUP($A43,DATA_2013A!E:V,5,FALSE)</f>
        <v>2013</v>
      </c>
      <c r="S43">
        <f>VLOOKUP(A43,DATA_2013A!E:V,6,FALSE)</f>
        <v>1385566537</v>
      </c>
      <c r="T43">
        <f>VLOOKUP(A43,DATA_2013A!E:V,7,FALSE)</f>
        <v>94</v>
      </c>
      <c r="U43">
        <f>VLOOKUP(A43,DATA_2013A!E:V,8,FALSE)</f>
        <v>1300000</v>
      </c>
      <c r="V43">
        <f>VLOOKUP(A43,DATA_2013A!E:V,9,FALSE)</f>
        <v>3</v>
      </c>
      <c r="W43">
        <f>VLOOKUP(A43,DATA_2013A!E:V,10,FALSE)</f>
        <v>41000</v>
      </c>
      <c r="X43">
        <f>VLOOKUP(A43,DATA_2013A!E:V,11,FALSE)</f>
        <v>0.05</v>
      </c>
      <c r="Y43">
        <f>VLOOKUP(A43,DATA_2013A!E:V,12,FALSE)</f>
        <v>670</v>
      </c>
      <c r="Z43">
        <f>VLOOKUP(A43,DATA_2013A!E:V,13,FALSE)</f>
        <v>70</v>
      </c>
      <c r="AA43">
        <f>VLOOKUP(A43,DATA_2013A!E:V,14,FALSE)</f>
        <v>980000</v>
      </c>
      <c r="AB43">
        <f>VLOOKUP(A43,DATA_2013A!E:V,15,FALSE)</f>
        <v>0.46</v>
      </c>
      <c r="AC43">
        <f>VLOOKUP(A43,DATA_2013A!E:V,16,FALSE)</f>
        <v>0.33</v>
      </c>
      <c r="AD43">
        <f>VLOOKUP(A43,DATA_2013A!E:V,17,FALSE)</f>
        <v>4500</v>
      </c>
    </row>
    <row r="44" spans="1:30" x14ac:dyDescent="0.3">
      <c r="A44" t="s">
        <v>526</v>
      </c>
      <c r="B44">
        <v>344</v>
      </c>
      <c r="C44" t="s">
        <v>14</v>
      </c>
      <c r="D44">
        <v>1990</v>
      </c>
      <c r="E44">
        <v>5794034</v>
      </c>
      <c r="F44">
        <v>169</v>
      </c>
      <c r="G44">
        <v>9800</v>
      </c>
      <c r="H44">
        <v>6.3</v>
      </c>
      <c r="I44">
        <v>370</v>
      </c>
      <c r="J44">
        <v>0</v>
      </c>
      <c r="K44">
        <v>0</v>
      </c>
      <c r="L44">
        <v>129</v>
      </c>
      <c r="M44">
        <v>7500</v>
      </c>
      <c r="Q44">
        <v>87</v>
      </c>
      <c r="R44">
        <f>VLOOKUP($A44,DATA_2013A!E:V,5,FALSE)</f>
        <v>2013</v>
      </c>
      <c r="S44">
        <f>VLOOKUP(A44,DATA_2013A!E:V,6,FALSE)</f>
        <v>7203836</v>
      </c>
      <c r="T44">
        <f>VLOOKUP(A44,DATA_2013A!E:V,7,FALSE)</f>
        <v>99</v>
      </c>
      <c r="U44">
        <f>VLOOKUP(A44,DATA_2013A!E:V,8,FALSE)</f>
        <v>7100</v>
      </c>
      <c r="V44">
        <f>VLOOKUP(A44,DATA_2013A!E:V,9,FALSE)</f>
        <v>2.6</v>
      </c>
      <c r="W44">
        <f>VLOOKUP(A44,DATA_2013A!E:V,10,FALSE)</f>
        <v>190</v>
      </c>
      <c r="X44">
        <f>VLOOKUP(A44,DATA_2013A!E:V,11,FALSE)</f>
        <v>0</v>
      </c>
      <c r="Y44">
        <f>VLOOKUP(A44,DATA_2013A!E:V,12,FALSE)</f>
        <v>0</v>
      </c>
      <c r="Z44">
        <f>VLOOKUP(A44,DATA_2013A!E:V,13,FALSE)</f>
        <v>76</v>
      </c>
      <c r="AA44">
        <f>VLOOKUP(A44,DATA_2013A!E:V,14,FALSE)</f>
        <v>5500</v>
      </c>
      <c r="AB44">
        <f>VLOOKUP(A44,DATA_2013A!E:V,15,FALSE)</f>
        <v>0</v>
      </c>
      <c r="AC44">
        <f>VLOOKUP(A44,DATA_2013A!E:V,16,FALSE)</f>
        <v>0</v>
      </c>
      <c r="AD44">
        <f>VLOOKUP(A44,DATA_2013A!E:V,17,FALSE)</f>
        <v>0</v>
      </c>
    </row>
    <row r="45" spans="1:30" x14ac:dyDescent="0.3">
      <c r="A45" t="s">
        <v>523</v>
      </c>
      <c r="B45">
        <v>446</v>
      </c>
      <c r="C45" t="s">
        <v>14</v>
      </c>
      <c r="D45">
        <v>1990</v>
      </c>
      <c r="E45">
        <v>359735</v>
      </c>
      <c r="F45">
        <v>168</v>
      </c>
      <c r="G45">
        <v>600</v>
      </c>
      <c r="H45">
        <v>10</v>
      </c>
      <c r="I45">
        <v>36</v>
      </c>
      <c r="J45">
        <v>0</v>
      </c>
      <c r="K45">
        <v>0</v>
      </c>
      <c r="L45">
        <v>110</v>
      </c>
      <c r="M45">
        <v>390</v>
      </c>
      <c r="Q45">
        <v>87</v>
      </c>
      <c r="R45">
        <f>VLOOKUP($A45,DATA_2013A!E:V,5,FALSE)</f>
        <v>2013</v>
      </c>
      <c r="S45">
        <f>VLOOKUP(A45,DATA_2013A!E:V,6,FALSE)</f>
        <v>566375</v>
      </c>
      <c r="T45">
        <f>VLOOKUP(A45,DATA_2013A!E:V,7,FALSE)</f>
        <v>116</v>
      </c>
      <c r="U45">
        <f>VLOOKUP(A45,DATA_2013A!E:V,8,FALSE)</f>
        <v>660</v>
      </c>
      <c r="V45">
        <f>VLOOKUP(A45,DATA_2013A!E:V,9,FALSE)</f>
        <v>2.8</v>
      </c>
      <c r="W45">
        <f>VLOOKUP(A45,DATA_2013A!E:V,10,FALSE)</f>
        <v>16</v>
      </c>
      <c r="X45">
        <f>VLOOKUP(A45,DATA_2013A!E:V,11,FALSE)</f>
        <v>0</v>
      </c>
      <c r="Y45">
        <f>VLOOKUP(A45,DATA_2013A!E:V,12,FALSE)</f>
        <v>0</v>
      </c>
      <c r="Z45">
        <f>VLOOKUP(A45,DATA_2013A!E:V,13,FALSE)</f>
        <v>88</v>
      </c>
      <c r="AA45">
        <f>VLOOKUP(A45,DATA_2013A!E:V,14,FALSE)</f>
        <v>500</v>
      </c>
      <c r="AB45">
        <f>VLOOKUP(A45,DATA_2013A!E:V,15,FALSE)</f>
        <v>0</v>
      </c>
      <c r="AC45">
        <f>VLOOKUP(A45,DATA_2013A!E:V,16,FALSE)</f>
        <v>0</v>
      </c>
      <c r="AD45">
        <f>VLOOKUP(A45,DATA_2013A!E:V,17,FALSE)</f>
        <v>0</v>
      </c>
    </row>
    <row r="46" spans="1:30" x14ac:dyDescent="0.3">
      <c r="A46" t="s">
        <v>520</v>
      </c>
      <c r="B46">
        <v>170</v>
      </c>
      <c r="C46" t="s">
        <v>21</v>
      </c>
      <c r="D46">
        <v>1990</v>
      </c>
      <c r="E46">
        <v>33306941</v>
      </c>
      <c r="F46">
        <v>81</v>
      </c>
      <c r="G46">
        <v>27000</v>
      </c>
      <c r="H46">
        <v>5</v>
      </c>
      <c r="I46">
        <v>1700</v>
      </c>
      <c r="J46">
        <v>0.11</v>
      </c>
      <c r="K46">
        <v>37</v>
      </c>
      <c r="L46">
        <v>54</v>
      </c>
      <c r="M46">
        <v>18000</v>
      </c>
      <c r="N46">
        <v>0.72</v>
      </c>
      <c r="O46">
        <v>0.38</v>
      </c>
      <c r="P46">
        <v>130</v>
      </c>
      <c r="Q46">
        <v>70</v>
      </c>
      <c r="R46">
        <f>VLOOKUP($A46,DATA_2013A!E:V,5,FALSE)</f>
        <v>2013</v>
      </c>
      <c r="S46">
        <f>VLOOKUP(A46,DATA_2013A!E:V,6,FALSE)</f>
        <v>48321405</v>
      </c>
      <c r="T46">
        <f>VLOOKUP(A46,DATA_2013A!E:V,7,FALSE)</f>
        <v>43</v>
      </c>
      <c r="U46">
        <f>VLOOKUP(A46,DATA_2013A!E:V,8,FALSE)</f>
        <v>21000</v>
      </c>
      <c r="V46">
        <f>VLOOKUP(A46,DATA_2013A!E:V,9,FALSE)</f>
        <v>1.6</v>
      </c>
      <c r="W46">
        <f>VLOOKUP(A46,DATA_2013A!E:V,10,FALSE)</f>
        <v>770</v>
      </c>
      <c r="X46">
        <f>VLOOKUP(A46,DATA_2013A!E:V,11,FALSE)</f>
        <v>0.63</v>
      </c>
      <c r="Y46">
        <f>VLOOKUP(A46,DATA_2013A!E:V,12,FALSE)</f>
        <v>300</v>
      </c>
      <c r="Z46">
        <f>VLOOKUP(A46,DATA_2013A!E:V,13,FALSE)</f>
        <v>32</v>
      </c>
      <c r="AA46">
        <f>VLOOKUP(A46,DATA_2013A!E:V,14,FALSE)</f>
        <v>16000</v>
      </c>
      <c r="AB46">
        <f>VLOOKUP(A46,DATA_2013A!E:V,15,FALSE)</f>
        <v>9.4</v>
      </c>
      <c r="AC46">
        <f>VLOOKUP(A46,DATA_2013A!E:V,16,FALSE)</f>
        <v>3</v>
      </c>
      <c r="AD46">
        <f>VLOOKUP(A46,DATA_2013A!E:V,17,FALSE)</f>
        <v>1500</v>
      </c>
    </row>
    <row r="47" spans="1:30" x14ac:dyDescent="0.3">
      <c r="A47" t="s">
        <v>517</v>
      </c>
      <c r="B47">
        <v>174</v>
      </c>
      <c r="C47" t="s">
        <v>0</v>
      </c>
      <c r="D47">
        <v>1990</v>
      </c>
      <c r="E47">
        <v>412790</v>
      </c>
      <c r="F47">
        <v>94</v>
      </c>
      <c r="G47">
        <v>390</v>
      </c>
      <c r="H47">
        <v>11</v>
      </c>
      <c r="I47">
        <v>47</v>
      </c>
      <c r="J47">
        <v>0</v>
      </c>
      <c r="K47">
        <v>0</v>
      </c>
      <c r="L47">
        <v>54</v>
      </c>
      <c r="M47">
        <v>220</v>
      </c>
      <c r="Q47">
        <v>63</v>
      </c>
      <c r="R47">
        <f>VLOOKUP($A47,DATA_2013A!E:V,5,FALSE)</f>
        <v>2013</v>
      </c>
      <c r="S47">
        <f>VLOOKUP(A47,DATA_2013A!E:V,6,FALSE)</f>
        <v>734917</v>
      </c>
      <c r="T47">
        <f>VLOOKUP(A47,DATA_2013A!E:V,7,FALSE)</f>
        <v>62</v>
      </c>
      <c r="U47">
        <f>VLOOKUP(A47,DATA_2013A!E:V,8,FALSE)</f>
        <v>450</v>
      </c>
      <c r="V47">
        <f>VLOOKUP(A47,DATA_2013A!E:V,9,FALSE)</f>
        <v>7.8</v>
      </c>
      <c r="W47">
        <f>VLOOKUP(A47,DATA_2013A!E:V,10,FALSE)</f>
        <v>58</v>
      </c>
      <c r="X47">
        <f>VLOOKUP(A47,DATA_2013A!E:V,11,FALSE)</f>
        <v>0</v>
      </c>
      <c r="Y47">
        <f>VLOOKUP(A47,DATA_2013A!E:V,12,FALSE)</f>
        <v>0</v>
      </c>
      <c r="Z47">
        <f>VLOOKUP(A47,DATA_2013A!E:V,13,FALSE)</f>
        <v>34</v>
      </c>
      <c r="AA47">
        <f>VLOOKUP(A47,DATA_2013A!E:V,14,FALSE)</f>
        <v>250</v>
      </c>
      <c r="AB47">
        <f>VLOOKUP(A47,DATA_2013A!E:V,15,FALSE)</f>
        <v>0</v>
      </c>
      <c r="AC47">
        <f>VLOOKUP(A47,DATA_2013A!E:V,16,FALSE)</f>
        <v>0</v>
      </c>
      <c r="AD47">
        <f>VLOOKUP(A47,DATA_2013A!E:V,17,FALSE)</f>
        <v>0</v>
      </c>
    </row>
    <row r="48" spans="1:30" x14ac:dyDescent="0.3">
      <c r="A48" t="s">
        <v>514</v>
      </c>
      <c r="B48">
        <v>178</v>
      </c>
      <c r="C48" t="s">
        <v>0</v>
      </c>
      <c r="D48">
        <v>1990</v>
      </c>
      <c r="E48">
        <v>2383283</v>
      </c>
      <c r="F48">
        <v>290</v>
      </c>
      <c r="G48">
        <v>6900</v>
      </c>
      <c r="H48">
        <v>44</v>
      </c>
      <c r="I48">
        <v>1000</v>
      </c>
      <c r="J48">
        <v>38</v>
      </c>
      <c r="K48">
        <v>920</v>
      </c>
      <c r="L48">
        <v>177</v>
      </c>
      <c r="M48">
        <v>4200</v>
      </c>
      <c r="N48">
        <v>33</v>
      </c>
      <c r="O48">
        <v>58</v>
      </c>
      <c r="P48">
        <v>1400</v>
      </c>
      <c r="Q48">
        <v>14</v>
      </c>
      <c r="R48">
        <f>VLOOKUP($A48,DATA_2013A!E:V,5,FALSE)</f>
        <v>2013</v>
      </c>
      <c r="S48">
        <f>VLOOKUP(A48,DATA_2013A!E:V,6,FALSE)</f>
        <v>4447632</v>
      </c>
      <c r="T48">
        <f>VLOOKUP(A48,DATA_2013A!E:V,7,FALSE)</f>
        <v>462</v>
      </c>
      <c r="U48">
        <f>VLOOKUP(A48,DATA_2013A!E:V,8,FALSE)</f>
        <v>21000</v>
      </c>
      <c r="V48">
        <f>VLOOKUP(A48,DATA_2013A!E:V,9,FALSE)</f>
        <v>44</v>
      </c>
      <c r="W48">
        <f>VLOOKUP(A48,DATA_2013A!E:V,10,FALSE)</f>
        <v>2000</v>
      </c>
      <c r="X48">
        <f>VLOOKUP(A48,DATA_2013A!E:V,11,FALSE)</f>
        <v>35</v>
      </c>
      <c r="Y48">
        <f>VLOOKUP(A48,DATA_2013A!E:V,12,FALSE)</f>
        <v>1600</v>
      </c>
      <c r="Z48">
        <f>VLOOKUP(A48,DATA_2013A!E:V,13,FALSE)</f>
        <v>382</v>
      </c>
      <c r="AA48">
        <f>VLOOKUP(A48,DATA_2013A!E:V,14,FALSE)</f>
        <v>17000</v>
      </c>
      <c r="AB48">
        <f>VLOOKUP(A48,DATA_2013A!E:V,15,FALSE)</f>
        <v>31</v>
      </c>
      <c r="AC48">
        <f>VLOOKUP(A48,DATA_2013A!E:V,16,FALSE)</f>
        <v>120</v>
      </c>
      <c r="AD48">
        <f>VLOOKUP(A48,DATA_2013A!E:V,17,FALSE)</f>
        <v>5300</v>
      </c>
    </row>
    <row r="49" spans="1:30" x14ac:dyDescent="0.3">
      <c r="A49" t="s">
        <v>511</v>
      </c>
      <c r="B49">
        <v>184</v>
      </c>
      <c r="C49" t="s">
        <v>14</v>
      </c>
      <c r="D49">
        <v>1990</v>
      </c>
      <c r="E49">
        <v>17613</v>
      </c>
      <c r="F49">
        <v>12</v>
      </c>
      <c r="G49">
        <v>2.2000000000000002</v>
      </c>
      <c r="H49">
        <v>0.34</v>
      </c>
      <c r="I49">
        <v>0.06</v>
      </c>
      <c r="J49">
        <v>0</v>
      </c>
      <c r="K49">
        <v>0</v>
      </c>
      <c r="L49">
        <v>0</v>
      </c>
      <c r="M49">
        <v>0</v>
      </c>
      <c r="R49">
        <f>VLOOKUP($A49,DATA_2013A!E:V,5,FALSE)</f>
        <v>2013</v>
      </c>
      <c r="S49">
        <f>VLOOKUP(A49,DATA_2013A!E:V,6,FALSE)</f>
        <v>20629</v>
      </c>
      <c r="T49">
        <f>VLOOKUP(A49,DATA_2013A!E:V,7,FALSE)</f>
        <v>18</v>
      </c>
      <c r="U49">
        <f>VLOOKUP(A49,DATA_2013A!E:V,8,FALSE)</f>
        <v>3.7</v>
      </c>
      <c r="V49">
        <f>VLOOKUP(A49,DATA_2013A!E:V,9,FALSE)</f>
        <v>2</v>
      </c>
      <c r="W49">
        <f>VLOOKUP(A49,DATA_2013A!E:V,10,FALSE)</f>
        <v>0.41</v>
      </c>
      <c r="X49">
        <f>VLOOKUP(A49,DATA_2013A!E:V,11,FALSE)</f>
        <v>0</v>
      </c>
      <c r="Y49">
        <f>VLOOKUP(A49,DATA_2013A!E:V,12,FALSE)</f>
        <v>0</v>
      </c>
      <c r="Z49">
        <f>VLOOKUP(A49,DATA_2013A!E:V,13,FALSE)</f>
        <v>11</v>
      </c>
      <c r="AA49">
        <f>VLOOKUP(A49,DATA_2013A!E:V,14,FALSE)</f>
        <v>2.2999999999999998</v>
      </c>
      <c r="AB49">
        <f>VLOOKUP(A49,DATA_2013A!E:V,15,FALSE)</f>
        <v>0</v>
      </c>
      <c r="AC49">
        <f>VLOOKUP(A49,DATA_2013A!E:V,16,FALSE)</f>
        <v>0</v>
      </c>
      <c r="AD49">
        <f>VLOOKUP(A49,DATA_2013A!E:V,17,FALSE)</f>
        <v>0</v>
      </c>
    </row>
    <row r="50" spans="1:30" x14ac:dyDescent="0.3">
      <c r="A50" t="s">
        <v>508</v>
      </c>
      <c r="B50">
        <v>188</v>
      </c>
      <c r="C50" t="s">
        <v>21</v>
      </c>
      <c r="D50">
        <v>1990</v>
      </c>
      <c r="E50">
        <v>3078551</v>
      </c>
      <c r="F50">
        <v>68</v>
      </c>
      <c r="G50">
        <v>2100</v>
      </c>
      <c r="H50">
        <v>2.5</v>
      </c>
      <c r="I50">
        <v>78</v>
      </c>
      <c r="J50">
        <v>0.23</v>
      </c>
      <c r="K50">
        <v>7</v>
      </c>
      <c r="L50">
        <v>29</v>
      </c>
      <c r="M50">
        <v>900</v>
      </c>
      <c r="N50">
        <v>1.1000000000000001</v>
      </c>
      <c r="O50">
        <v>0.33</v>
      </c>
      <c r="P50">
        <v>10</v>
      </c>
      <c r="Q50">
        <v>26</v>
      </c>
      <c r="R50">
        <f>VLOOKUP($A50,DATA_2013A!E:V,5,FALSE)</f>
        <v>2013</v>
      </c>
      <c r="S50">
        <f>VLOOKUP(A50,DATA_2013A!E:V,6,FALSE)</f>
        <v>4872166</v>
      </c>
      <c r="T50">
        <f>VLOOKUP(A50,DATA_2013A!E:V,7,FALSE)</f>
        <v>15</v>
      </c>
      <c r="U50">
        <f>VLOOKUP(A50,DATA_2013A!E:V,8,FALSE)</f>
        <v>720</v>
      </c>
      <c r="V50">
        <f>VLOOKUP(A50,DATA_2013A!E:V,9,FALSE)</f>
        <v>0.67</v>
      </c>
      <c r="W50">
        <f>VLOOKUP(A50,DATA_2013A!E:V,10,FALSE)</f>
        <v>33</v>
      </c>
      <c r="X50">
        <f>VLOOKUP(A50,DATA_2013A!E:V,11,FALSE)</f>
        <v>0.16</v>
      </c>
      <c r="Y50">
        <f>VLOOKUP(A50,DATA_2013A!E:V,12,FALSE)</f>
        <v>8</v>
      </c>
      <c r="Z50">
        <f>VLOOKUP(A50,DATA_2013A!E:V,13,FALSE)</f>
        <v>11</v>
      </c>
      <c r="AA50">
        <f>VLOOKUP(A50,DATA_2013A!E:V,14,FALSE)</f>
        <v>560</v>
      </c>
      <c r="AB50">
        <f>VLOOKUP(A50,DATA_2013A!E:V,15,FALSE)</f>
        <v>9</v>
      </c>
      <c r="AC50">
        <f>VLOOKUP(A50,DATA_2013A!E:V,16,FALSE)</f>
        <v>1</v>
      </c>
      <c r="AD50">
        <f>VLOOKUP(A50,DATA_2013A!E:V,17,FALSE)</f>
        <v>50</v>
      </c>
    </row>
    <row r="51" spans="1:30" x14ac:dyDescent="0.3">
      <c r="A51" t="s">
        <v>505</v>
      </c>
      <c r="B51">
        <v>384</v>
      </c>
      <c r="C51" t="s">
        <v>0</v>
      </c>
      <c r="D51">
        <v>1990</v>
      </c>
      <c r="E51">
        <v>12115806</v>
      </c>
      <c r="F51">
        <v>445</v>
      </c>
      <c r="G51">
        <v>54000</v>
      </c>
      <c r="H51">
        <v>67</v>
      </c>
      <c r="I51">
        <v>8100</v>
      </c>
      <c r="J51">
        <v>25</v>
      </c>
      <c r="K51">
        <v>3000</v>
      </c>
      <c r="L51">
        <v>246</v>
      </c>
      <c r="M51">
        <v>30000</v>
      </c>
      <c r="N51">
        <v>17</v>
      </c>
      <c r="O51">
        <v>42</v>
      </c>
      <c r="P51">
        <v>5000</v>
      </c>
      <c r="Q51">
        <v>26</v>
      </c>
      <c r="R51">
        <f>VLOOKUP($A51,DATA_2013A!E:V,5,FALSE)</f>
        <v>2013</v>
      </c>
      <c r="S51">
        <f>VLOOKUP(A51,DATA_2013A!E:V,6,FALSE)</f>
        <v>20316086</v>
      </c>
      <c r="T51">
        <f>VLOOKUP(A51,DATA_2013A!E:V,7,FALSE)</f>
        <v>215</v>
      </c>
      <c r="U51">
        <f>VLOOKUP(A51,DATA_2013A!E:V,8,FALSE)</f>
        <v>44000</v>
      </c>
      <c r="V51">
        <f>VLOOKUP(A51,DATA_2013A!E:V,9,FALSE)</f>
        <v>20</v>
      </c>
      <c r="W51">
        <f>VLOOKUP(A51,DATA_2013A!E:V,10,FALSE)</f>
        <v>4000</v>
      </c>
      <c r="X51">
        <f>VLOOKUP(A51,DATA_2013A!E:V,11,FALSE)</f>
        <v>10</v>
      </c>
      <c r="Y51">
        <f>VLOOKUP(A51,DATA_2013A!E:V,12,FALSE)</f>
        <v>2100</v>
      </c>
      <c r="Z51">
        <f>VLOOKUP(A51,DATA_2013A!E:V,13,FALSE)</f>
        <v>170</v>
      </c>
      <c r="AA51">
        <f>VLOOKUP(A51,DATA_2013A!E:V,14,FALSE)</f>
        <v>35000</v>
      </c>
      <c r="AB51">
        <f>VLOOKUP(A51,DATA_2013A!E:V,15,FALSE)</f>
        <v>23</v>
      </c>
      <c r="AC51">
        <f>VLOOKUP(A51,DATA_2013A!E:V,16,FALSE)</f>
        <v>39</v>
      </c>
      <c r="AD51">
        <f>VLOOKUP(A51,DATA_2013A!E:V,17,FALSE)</f>
        <v>8000</v>
      </c>
    </row>
    <row r="52" spans="1:30" x14ac:dyDescent="0.3">
      <c r="A52" t="s">
        <v>502</v>
      </c>
      <c r="B52">
        <v>191</v>
      </c>
      <c r="C52" t="s">
        <v>28</v>
      </c>
      <c r="D52">
        <v>1990</v>
      </c>
      <c r="E52">
        <v>4793521</v>
      </c>
      <c r="F52">
        <v>75</v>
      </c>
      <c r="G52">
        <v>3600</v>
      </c>
      <c r="H52">
        <v>9.1</v>
      </c>
      <c r="I52">
        <v>430</v>
      </c>
      <c r="J52">
        <v>0</v>
      </c>
      <c r="K52">
        <v>0</v>
      </c>
      <c r="L52">
        <v>58</v>
      </c>
      <c r="M52">
        <v>2800</v>
      </c>
      <c r="N52">
        <v>0</v>
      </c>
      <c r="O52">
        <v>0</v>
      </c>
      <c r="P52">
        <v>0.03</v>
      </c>
      <c r="Q52">
        <v>93</v>
      </c>
      <c r="R52">
        <f>VLOOKUP($A52,DATA_2013A!E:V,5,FALSE)</f>
        <v>2013</v>
      </c>
      <c r="S52">
        <f>VLOOKUP(A52,DATA_2013A!E:V,6,FALSE)</f>
        <v>4289714</v>
      </c>
      <c r="T52">
        <f>VLOOKUP(A52,DATA_2013A!E:V,7,FALSE)</f>
        <v>18</v>
      </c>
      <c r="U52">
        <f>VLOOKUP(A52,DATA_2013A!E:V,8,FALSE)</f>
        <v>790</v>
      </c>
      <c r="V52">
        <f>VLOOKUP(A52,DATA_2013A!E:V,9,FALSE)</f>
        <v>1.2</v>
      </c>
      <c r="W52">
        <f>VLOOKUP(A52,DATA_2013A!E:V,10,FALSE)</f>
        <v>52</v>
      </c>
      <c r="X52">
        <f>VLOOKUP(A52,DATA_2013A!E:V,11,FALSE)</f>
        <v>0</v>
      </c>
      <c r="Y52">
        <f>VLOOKUP(A52,DATA_2013A!E:V,12,FALSE)</f>
        <v>0</v>
      </c>
      <c r="Z52">
        <f>VLOOKUP(A52,DATA_2013A!E:V,13,FALSE)</f>
        <v>13</v>
      </c>
      <c r="AA52">
        <f>VLOOKUP(A52,DATA_2013A!E:V,14,FALSE)</f>
        <v>580</v>
      </c>
      <c r="AB52">
        <f>VLOOKUP(A52,DATA_2013A!E:V,15,FALSE)</f>
        <v>0.35</v>
      </c>
      <c r="AC52">
        <f>VLOOKUP(A52,DATA_2013A!E:V,16,FALSE)</f>
        <v>0.05</v>
      </c>
      <c r="AD52">
        <f>VLOOKUP(A52,DATA_2013A!E:V,17,FALSE)</f>
        <v>2</v>
      </c>
    </row>
    <row r="53" spans="1:30" x14ac:dyDescent="0.3">
      <c r="A53" t="s">
        <v>499</v>
      </c>
      <c r="B53">
        <v>192</v>
      </c>
      <c r="C53" t="s">
        <v>21</v>
      </c>
      <c r="D53">
        <v>1990</v>
      </c>
      <c r="E53">
        <v>10600841</v>
      </c>
      <c r="F53">
        <v>57</v>
      </c>
      <c r="G53">
        <v>6100</v>
      </c>
      <c r="H53">
        <v>0.57999999999999996</v>
      </c>
      <c r="I53">
        <v>62</v>
      </c>
      <c r="J53">
        <v>0.01</v>
      </c>
      <c r="K53">
        <v>1</v>
      </c>
      <c r="L53">
        <v>25</v>
      </c>
      <c r="M53">
        <v>2600</v>
      </c>
      <c r="N53">
        <v>0.06</v>
      </c>
      <c r="O53">
        <v>0.02</v>
      </c>
      <c r="P53">
        <v>1.6</v>
      </c>
      <c r="Q53">
        <v>21</v>
      </c>
      <c r="R53">
        <f>VLOOKUP($A53,DATA_2013A!E:V,5,FALSE)</f>
        <v>2013</v>
      </c>
      <c r="S53">
        <f>VLOOKUP(A53,DATA_2013A!E:V,6,FALSE)</f>
        <v>11265629</v>
      </c>
      <c r="T53">
        <f>VLOOKUP(A53,DATA_2013A!E:V,7,FALSE)</f>
        <v>13</v>
      </c>
      <c r="U53">
        <f>VLOOKUP(A53,DATA_2013A!E:V,8,FALSE)</f>
        <v>1500</v>
      </c>
      <c r="V53">
        <f>VLOOKUP(A53,DATA_2013A!E:V,9,FALSE)</f>
        <v>0.33</v>
      </c>
      <c r="W53">
        <f>VLOOKUP(A53,DATA_2013A!E:V,10,FALSE)</f>
        <v>37</v>
      </c>
      <c r="X53">
        <f>VLOOKUP(A53,DATA_2013A!E:V,11,FALSE)</f>
        <v>0.04</v>
      </c>
      <c r="Y53">
        <f>VLOOKUP(A53,DATA_2013A!E:V,12,FALSE)</f>
        <v>5</v>
      </c>
      <c r="Z53">
        <f>VLOOKUP(A53,DATA_2013A!E:V,13,FALSE)</f>
        <v>9.3000000000000007</v>
      </c>
      <c r="AA53">
        <f>VLOOKUP(A53,DATA_2013A!E:V,14,FALSE)</f>
        <v>1000</v>
      </c>
      <c r="AB53">
        <f>VLOOKUP(A53,DATA_2013A!E:V,15,FALSE)</f>
        <v>2.5</v>
      </c>
      <c r="AC53">
        <f>VLOOKUP(A53,DATA_2013A!E:V,16,FALSE)</f>
        <v>0.23</v>
      </c>
      <c r="AD53">
        <f>VLOOKUP(A53,DATA_2013A!E:V,17,FALSE)</f>
        <v>26</v>
      </c>
    </row>
    <row r="54" spans="1:30" x14ac:dyDescent="0.3">
      <c r="A54" t="s">
        <v>493</v>
      </c>
      <c r="B54">
        <v>196</v>
      </c>
      <c r="C54" t="s">
        <v>28</v>
      </c>
      <c r="D54">
        <v>1990</v>
      </c>
      <c r="E54">
        <v>766611</v>
      </c>
      <c r="F54">
        <v>5</v>
      </c>
      <c r="G54">
        <v>38</v>
      </c>
      <c r="H54">
        <v>0.2</v>
      </c>
      <c r="I54">
        <v>1.5</v>
      </c>
      <c r="J54">
        <v>0</v>
      </c>
      <c r="K54">
        <v>0</v>
      </c>
      <c r="L54">
        <v>4.4000000000000004</v>
      </c>
      <c r="M54">
        <v>33</v>
      </c>
      <c r="Q54">
        <v>87</v>
      </c>
      <c r="R54">
        <f>VLOOKUP($A54,DATA_2013A!E:V,5,FALSE)</f>
        <v>2013</v>
      </c>
      <c r="S54">
        <f>VLOOKUP(A54,DATA_2013A!E:V,6,FALSE)</f>
        <v>1141166</v>
      </c>
      <c r="T54">
        <f>VLOOKUP(A54,DATA_2013A!E:V,7,FALSE)</f>
        <v>6.6</v>
      </c>
      <c r="U54">
        <f>VLOOKUP(A54,DATA_2013A!E:V,8,FALSE)</f>
        <v>75</v>
      </c>
      <c r="V54">
        <f>VLOOKUP(A54,DATA_2013A!E:V,9,FALSE)</f>
        <v>0.2</v>
      </c>
      <c r="W54">
        <f>VLOOKUP(A54,DATA_2013A!E:V,10,FALSE)</f>
        <v>2.2999999999999998</v>
      </c>
      <c r="X54">
        <f>VLOOKUP(A54,DATA_2013A!E:V,11,FALSE)</f>
        <v>0</v>
      </c>
      <c r="Y54">
        <f>VLOOKUP(A54,DATA_2013A!E:V,12,FALSE)</f>
        <v>0</v>
      </c>
      <c r="Z54">
        <f>VLOOKUP(A54,DATA_2013A!E:V,13,FALSE)</f>
        <v>5.8</v>
      </c>
      <c r="AA54">
        <f>VLOOKUP(A54,DATA_2013A!E:V,14,FALSE)</f>
        <v>66</v>
      </c>
      <c r="AB54">
        <f>VLOOKUP(A54,DATA_2013A!E:V,15,FALSE)</f>
        <v>0</v>
      </c>
      <c r="AC54">
        <f>VLOOKUP(A54,DATA_2013A!E:V,16,FALSE)</f>
        <v>0</v>
      </c>
      <c r="AD54">
        <f>VLOOKUP(A54,DATA_2013A!E:V,17,FALSE)</f>
        <v>0</v>
      </c>
    </row>
    <row r="55" spans="1:30" x14ac:dyDescent="0.3">
      <c r="A55" t="s">
        <v>490</v>
      </c>
      <c r="B55">
        <v>203</v>
      </c>
      <c r="C55" t="s">
        <v>28</v>
      </c>
      <c r="D55">
        <v>1990</v>
      </c>
      <c r="E55">
        <v>10325976</v>
      </c>
      <c r="F55">
        <v>28</v>
      </c>
      <c r="G55">
        <v>2900</v>
      </c>
      <c r="H55">
        <v>1.9</v>
      </c>
      <c r="I55">
        <v>190</v>
      </c>
      <c r="J55">
        <v>0</v>
      </c>
      <c r="K55">
        <v>0</v>
      </c>
      <c r="L55">
        <v>22</v>
      </c>
      <c r="M55">
        <v>2300</v>
      </c>
      <c r="N55">
        <v>0.01</v>
      </c>
      <c r="O55">
        <v>0</v>
      </c>
      <c r="P55">
        <v>0.24</v>
      </c>
      <c r="Q55">
        <v>85</v>
      </c>
      <c r="R55">
        <f>VLOOKUP($A55,DATA_2013A!E:V,5,FALSE)</f>
        <v>2013</v>
      </c>
      <c r="S55">
        <f>VLOOKUP(A55,DATA_2013A!E:V,6,FALSE)</f>
        <v>10702197</v>
      </c>
      <c r="T55">
        <f>VLOOKUP(A55,DATA_2013A!E:V,7,FALSE)</f>
        <v>7.1</v>
      </c>
      <c r="U55">
        <f>VLOOKUP(A55,DATA_2013A!E:V,8,FALSE)</f>
        <v>760</v>
      </c>
      <c r="V55">
        <f>VLOOKUP(A55,DATA_2013A!E:V,9,FALSE)</f>
        <v>0.26</v>
      </c>
      <c r="W55">
        <f>VLOOKUP(A55,DATA_2013A!E:V,10,FALSE)</f>
        <v>28</v>
      </c>
      <c r="X55">
        <f>VLOOKUP(A55,DATA_2013A!E:V,11,FALSE)</f>
        <v>0</v>
      </c>
      <c r="Y55">
        <f>VLOOKUP(A55,DATA_2013A!E:V,12,FALSE)</f>
        <v>0</v>
      </c>
      <c r="Z55">
        <f>VLOOKUP(A55,DATA_2013A!E:V,13,FALSE)</f>
        <v>5.5</v>
      </c>
      <c r="AA55">
        <f>VLOOKUP(A55,DATA_2013A!E:V,14,FALSE)</f>
        <v>590</v>
      </c>
      <c r="AB55">
        <f>VLOOKUP(A55,DATA_2013A!E:V,15,FALSE)</f>
        <v>0.26</v>
      </c>
      <c r="AC55">
        <f>VLOOKUP(A55,DATA_2013A!E:V,16,FALSE)</f>
        <v>0.01</v>
      </c>
      <c r="AD55">
        <f>VLOOKUP(A55,DATA_2013A!E:V,17,FALSE)</f>
        <v>1.5</v>
      </c>
    </row>
    <row r="56" spans="1:30" x14ac:dyDescent="0.3">
      <c r="A56" t="s">
        <v>487</v>
      </c>
      <c r="B56">
        <v>408</v>
      </c>
      <c r="C56" t="s">
        <v>83</v>
      </c>
      <c r="D56">
        <v>1990</v>
      </c>
      <c r="E56">
        <v>20194361</v>
      </c>
      <c r="F56">
        <v>480</v>
      </c>
      <c r="G56">
        <v>97000</v>
      </c>
      <c r="H56">
        <v>110</v>
      </c>
      <c r="I56">
        <v>22000</v>
      </c>
      <c r="J56">
        <v>0</v>
      </c>
      <c r="K56">
        <v>1</v>
      </c>
      <c r="L56">
        <v>384</v>
      </c>
      <c r="M56">
        <v>78000</v>
      </c>
      <c r="N56">
        <v>0</v>
      </c>
      <c r="O56">
        <v>0.01</v>
      </c>
      <c r="P56">
        <v>1.1000000000000001</v>
      </c>
      <c r="R56">
        <f>VLOOKUP($A56,DATA_2013A!E:V,5,FALSE)</f>
        <v>2013</v>
      </c>
      <c r="S56">
        <f>VLOOKUP(A56,DATA_2013A!E:V,6,FALSE)</f>
        <v>24895480</v>
      </c>
      <c r="T56">
        <f>VLOOKUP(A56,DATA_2013A!E:V,7,FALSE)</f>
        <v>536</v>
      </c>
      <c r="U56">
        <f>VLOOKUP(A56,DATA_2013A!E:V,8,FALSE)</f>
        <v>130000</v>
      </c>
      <c r="V56">
        <f>VLOOKUP(A56,DATA_2013A!E:V,9,FALSE)</f>
        <v>27</v>
      </c>
      <c r="W56">
        <f>VLOOKUP(A56,DATA_2013A!E:V,10,FALSE)</f>
        <v>6700</v>
      </c>
      <c r="X56">
        <f>VLOOKUP(A56,DATA_2013A!E:V,11,FALSE)</f>
        <v>7.0000000000000007E-2</v>
      </c>
      <c r="Y56">
        <f>VLOOKUP(A56,DATA_2013A!E:V,12,FALSE)</f>
        <v>18</v>
      </c>
      <c r="Z56">
        <f>VLOOKUP(A56,DATA_2013A!E:V,13,FALSE)</f>
        <v>429</v>
      </c>
      <c r="AA56">
        <f>VLOOKUP(A56,DATA_2013A!E:V,14,FALSE)</f>
        <v>110000</v>
      </c>
      <c r="AB56">
        <f>VLOOKUP(A56,DATA_2013A!E:V,15,FALSE)</f>
        <v>0.11</v>
      </c>
      <c r="AC56">
        <f>VLOOKUP(A56,DATA_2013A!E:V,16,FALSE)</f>
        <v>0.49</v>
      </c>
      <c r="AD56">
        <f>VLOOKUP(A56,DATA_2013A!E:V,17,FALSE)</f>
        <v>120</v>
      </c>
    </row>
    <row r="57" spans="1:30" x14ac:dyDescent="0.3">
      <c r="A57" t="s">
        <v>484</v>
      </c>
      <c r="B57">
        <v>180</v>
      </c>
      <c r="C57" t="s">
        <v>0</v>
      </c>
      <c r="D57">
        <v>1990</v>
      </c>
      <c r="E57">
        <v>34910591</v>
      </c>
      <c r="F57">
        <v>664</v>
      </c>
      <c r="G57">
        <v>230000</v>
      </c>
      <c r="H57">
        <v>102</v>
      </c>
      <c r="I57">
        <v>35000</v>
      </c>
      <c r="J57">
        <v>16</v>
      </c>
      <c r="K57">
        <v>5400</v>
      </c>
      <c r="L57">
        <v>328</v>
      </c>
      <c r="M57">
        <v>110000</v>
      </c>
      <c r="N57">
        <v>7.7</v>
      </c>
      <c r="O57">
        <v>25</v>
      </c>
      <c r="P57">
        <v>8800</v>
      </c>
      <c r="Q57">
        <v>18</v>
      </c>
      <c r="R57">
        <f>VLOOKUP($A57,DATA_2013A!E:V,5,FALSE)</f>
        <v>2013</v>
      </c>
      <c r="S57">
        <f>VLOOKUP(A57,DATA_2013A!E:V,6,FALSE)</f>
        <v>67513677</v>
      </c>
      <c r="T57">
        <f>VLOOKUP(A57,DATA_2013A!E:V,7,FALSE)</f>
        <v>549</v>
      </c>
      <c r="U57">
        <f>VLOOKUP(A57,DATA_2013A!E:V,8,FALSE)</f>
        <v>370000</v>
      </c>
      <c r="V57">
        <f>VLOOKUP(A57,DATA_2013A!E:V,9,FALSE)</f>
        <v>68</v>
      </c>
      <c r="W57">
        <f>VLOOKUP(A57,DATA_2013A!E:V,10,FALSE)</f>
        <v>46000</v>
      </c>
      <c r="X57">
        <f>VLOOKUP(A57,DATA_2013A!E:V,11,FALSE)</f>
        <v>9.5</v>
      </c>
      <c r="Y57">
        <f>VLOOKUP(A57,DATA_2013A!E:V,12,FALSE)</f>
        <v>6400</v>
      </c>
      <c r="Z57">
        <f>VLOOKUP(A57,DATA_2013A!E:V,13,FALSE)</f>
        <v>326</v>
      </c>
      <c r="AA57">
        <f>VLOOKUP(A57,DATA_2013A!E:V,14,FALSE)</f>
        <v>220000</v>
      </c>
      <c r="AB57">
        <f>VLOOKUP(A57,DATA_2013A!E:V,15,FALSE)</f>
        <v>7.5</v>
      </c>
      <c r="AC57">
        <f>VLOOKUP(A57,DATA_2013A!E:V,16,FALSE)</f>
        <v>24</v>
      </c>
      <c r="AD57">
        <f>VLOOKUP(A57,DATA_2013A!E:V,17,FALSE)</f>
        <v>16000</v>
      </c>
    </row>
    <row r="58" spans="1:30" x14ac:dyDescent="0.3">
      <c r="A58" t="s">
        <v>481</v>
      </c>
      <c r="B58">
        <v>208</v>
      </c>
      <c r="C58" t="s">
        <v>28</v>
      </c>
      <c r="D58">
        <v>1990</v>
      </c>
      <c r="E58">
        <v>5140332</v>
      </c>
      <c r="F58">
        <v>10</v>
      </c>
      <c r="G58">
        <v>530</v>
      </c>
      <c r="H58">
        <v>1.1000000000000001</v>
      </c>
      <c r="I58">
        <v>55</v>
      </c>
      <c r="J58">
        <v>0.02</v>
      </c>
      <c r="K58">
        <v>1</v>
      </c>
      <c r="L58">
        <v>7.4</v>
      </c>
      <c r="M58">
        <v>380</v>
      </c>
      <c r="N58">
        <v>0.89</v>
      </c>
      <c r="O58">
        <v>7.0000000000000007E-2</v>
      </c>
      <c r="P58">
        <v>3.4</v>
      </c>
      <c r="Q58">
        <v>92</v>
      </c>
      <c r="R58">
        <f>VLOOKUP($A58,DATA_2013A!E:V,5,FALSE)</f>
        <v>2013</v>
      </c>
      <c r="S58">
        <f>VLOOKUP(A58,DATA_2013A!E:V,6,FALSE)</f>
        <v>5619096</v>
      </c>
      <c r="T58">
        <f>VLOOKUP(A58,DATA_2013A!E:V,7,FALSE)</f>
        <v>8.5</v>
      </c>
      <c r="U58">
        <f>VLOOKUP(A58,DATA_2013A!E:V,8,FALSE)</f>
        <v>480</v>
      </c>
      <c r="V58">
        <f>VLOOKUP(A58,DATA_2013A!E:V,9,FALSE)</f>
        <v>0.42</v>
      </c>
      <c r="W58">
        <f>VLOOKUP(A58,DATA_2013A!E:V,10,FALSE)</f>
        <v>24</v>
      </c>
      <c r="X58">
        <f>VLOOKUP(A58,DATA_2013A!E:V,11,FALSE)</f>
        <v>0.02</v>
      </c>
      <c r="Y58">
        <f>VLOOKUP(A58,DATA_2013A!E:V,12,FALSE)</f>
        <v>1</v>
      </c>
      <c r="Z58">
        <f>VLOOKUP(A58,DATA_2013A!E:V,13,FALSE)</f>
        <v>7</v>
      </c>
      <c r="AA58">
        <f>VLOOKUP(A58,DATA_2013A!E:V,14,FALSE)</f>
        <v>400</v>
      </c>
      <c r="AB58">
        <f>VLOOKUP(A58,DATA_2013A!E:V,15,FALSE)</f>
        <v>3.2</v>
      </c>
      <c r="AC58">
        <f>VLOOKUP(A58,DATA_2013A!E:V,16,FALSE)</f>
        <v>0.23</v>
      </c>
      <c r="AD58">
        <f>VLOOKUP(A58,DATA_2013A!E:V,17,FALSE)</f>
        <v>13</v>
      </c>
    </row>
    <row r="59" spans="1:30" x14ac:dyDescent="0.3">
      <c r="A59" t="s">
        <v>478</v>
      </c>
      <c r="B59">
        <v>262</v>
      </c>
      <c r="C59" t="s">
        <v>7</v>
      </c>
      <c r="D59">
        <v>1990</v>
      </c>
      <c r="E59">
        <v>589924</v>
      </c>
      <c r="F59">
        <v>1015</v>
      </c>
      <c r="G59">
        <v>6000</v>
      </c>
      <c r="H59">
        <v>108</v>
      </c>
      <c r="I59">
        <v>640</v>
      </c>
      <c r="J59">
        <v>0.68</v>
      </c>
      <c r="K59">
        <v>4</v>
      </c>
      <c r="L59">
        <v>626</v>
      </c>
      <c r="M59">
        <v>3700</v>
      </c>
      <c r="N59">
        <v>0.33</v>
      </c>
      <c r="O59">
        <v>2.1</v>
      </c>
      <c r="P59">
        <v>12</v>
      </c>
      <c r="Q59">
        <v>57</v>
      </c>
      <c r="R59">
        <f>VLOOKUP($A59,DATA_2013A!E:V,5,FALSE)</f>
        <v>2013</v>
      </c>
      <c r="S59">
        <f>VLOOKUP(A59,DATA_2013A!E:V,6,FALSE)</f>
        <v>872932</v>
      </c>
      <c r="T59">
        <f>VLOOKUP(A59,DATA_2013A!E:V,7,FALSE)</f>
        <v>906</v>
      </c>
      <c r="U59">
        <f>VLOOKUP(A59,DATA_2013A!E:V,8,FALSE)</f>
        <v>7900</v>
      </c>
      <c r="V59">
        <f>VLOOKUP(A59,DATA_2013A!E:V,9,FALSE)</f>
        <v>100</v>
      </c>
      <c r="W59">
        <f>VLOOKUP(A59,DATA_2013A!E:V,10,FALSE)</f>
        <v>870</v>
      </c>
      <c r="X59">
        <f>VLOOKUP(A59,DATA_2013A!E:V,11,FALSE)</f>
        <v>14</v>
      </c>
      <c r="Y59">
        <f>VLOOKUP(A59,DATA_2013A!E:V,12,FALSE)</f>
        <v>120</v>
      </c>
      <c r="Z59">
        <f>VLOOKUP(A59,DATA_2013A!E:V,13,FALSE)</f>
        <v>619</v>
      </c>
      <c r="AA59">
        <f>VLOOKUP(A59,DATA_2013A!E:V,14,FALSE)</f>
        <v>5400</v>
      </c>
      <c r="AB59">
        <f>VLOOKUP(A59,DATA_2013A!E:V,15,FALSE)</f>
        <v>7.2</v>
      </c>
      <c r="AC59">
        <f>VLOOKUP(A59,DATA_2013A!E:V,16,FALSE)</f>
        <v>45</v>
      </c>
      <c r="AD59">
        <f>VLOOKUP(A59,DATA_2013A!E:V,17,FALSE)</f>
        <v>390</v>
      </c>
    </row>
    <row r="60" spans="1:30" x14ac:dyDescent="0.3">
      <c r="A60" t="s">
        <v>475</v>
      </c>
      <c r="B60">
        <v>212</v>
      </c>
      <c r="C60" t="s">
        <v>21</v>
      </c>
      <c r="D60">
        <v>1990</v>
      </c>
      <c r="E60">
        <v>70928</v>
      </c>
      <c r="F60">
        <v>16</v>
      </c>
      <c r="G60">
        <v>12</v>
      </c>
      <c r="H60">
        <v>9.1999999999999993</v>
      </c>
      <c r="I60">
        <v>6.5</v>
      </c>
      <c r="J60">
        <v>0</v>
      </c>
      <c r="K60">
        <v>0</v>
      </c>
      <c r="L60">
        <v>9.6999999999999993</v>
      </c>
      <c r="M60">
        <v>6.9</v>
      </c>
      <c r="Q60">
        <v>87</v>
      </c>
      <c r="R60">
        <f>VLOOKUP($A60,DATA_2013A!E:V,5,FALSE)</f>
        <v>2013</v>
      </c>
      <c r="S60">
        <f>VLOOKUP(A60,DATA_2013A!E:V,6,FALSE)</f>
        <v>72003</v>
      </c>
      <c r="T60">
        <f>VLOOKUP(A60,DATA_2013A!E:V,7,FALSE)</f>
        <v>7.2</v>
      </c>
      <c r="U60">
        <f>VLOOKUP(A60,DATA_2013A!E:V,8,FALSE)</f>
        <v>5.2</v>
      </c>
      <c r="V60">
        <f>VLOOKUP(A60,DATA_2013A!E:V,9,FALSE)</f>
        <v>3.7</v>
      </c>
      <c r="W60">
        <f>VLOOKUP(A60,DATA_2013A!E:V,10,FALSE)</f>
        <v>2.7</v>
      </c>
      <c r="X60">
        <f>VLOOKUP(A60,DATA_2013A!E:V,11,FALSE)</f>
        <v>0</v>
      </c>
      <c r="Y60">
        <f>VLOOKUP(A60,DATA_2013A!E:V,12,FALSE)</f>
        <v>0</v>
      </c>
      <c r="Z60">
        <f>VLOOKUP(A60,DATA_2013A!E:V,13,FALSE)</f>
        <v>4.8</v>
      </c>
      <c r="AA60">
        <f>VLOOKUP(A60,DATA_2013A!E:V,14,FALSE)</f>
        <v>3.5</v>
      </c>
      <c r="AB60">
        <f>VLOOKUP(A60,DATA_2013A!E:V,15,FALSE)</f>
        <v>0</v>
      </c>
      <c r="AC60">
        <f>VLOOKUP(A60,DATA_2013A!E:V,16,FALSE)</f>
        <v>0</v>
      </c>
      <c r="AD60">
        <f>VLOOKUP(A60,DATA_2013A!E:V,17,FALSE)</f>
        <v>0</v>
      </c>
    </row>
    <row r="61" spans="1:30" x14ac:dyDescent="0.3">
      <c r="A61" t="s">
        <v>472</v>
      </c>
      <c r="B61">
        <v>214</v>
      </c>
      <c r="C61" t="s">
        <v>21</v>
      </c>
      <c r="D61">
        <v>1990</v>
      </c>
      <c r="E61">
        <v>7245127</v>
      </c>
      <c r="F61">
        <v>312</v>
      </c>
      <c r="G61">
        <v>23000</v>
      </c>
      <c r="H61">
        <v>14</v>
      </c>
      <c r="I61">
        <v>1000</v>
      </c>
      <c r="J61">
        <v>5.0999999999999996</v>
      </c>
      <c r="K61">
        <v>370</v>
      </c>
      <c r="L61">
        <v>147</v>
      </c>
      <c r="M61">
        <v>11000</v>
      </c>
      <c r="N61">
        <v>5.6</v>
      </c>
      <c r="O61">
        <v>8.1999999999999993</v>
      </c>
      <c r="P61">
        <v>590</v>
      </c>
      <c r="Q61">
        <v>24</v>
      </c>
      <c r="R61">
        <f>VLOOKUP($A61,DATA_2013A!E:V,5,FALSE)</f>
        <v>2013</v>
      </c>
      <c r="S61">
        <f>VLOOKUP(A61,DATA_2013A!E:V,6,FALSE)</f>
        <v>10403761</v>
      </c>
      <c r="T61">
        <f>VLOOKUP(A61,DATA_2013A!E:V,7,FALSE)</f>
        <v>74</v>
      </c>
      <c r="U61">
        <f>VLOOKUP(A61,DATA_2013A!E:V,8,FALSE)</f>
        <v>7600</v>
      </c>
      <c r="V61">
        <f>VLOOKUP(A61,DATA_2013A!E:V,9,FALSE)</f>
        <v>5.7</v>
      </c>
      <c r="W61">
        <f>VLOOKUP(A61,DATA_2013A!E:V,10,FALSE)</f>
        <v>590</v>
      </c>
      <c r="X61">
        <f>VLOOKUP(A61,DATA_2013A!E:V,11,FALSE)</f>
        <v>3.5</v>
      </c>
      <c r="Y61">
        <f>VLOOKUP(A61,DATA_2013A!E:V,12,FALSE)</f>
        <v>360</v>
      </c>
      <c r="Z61">
        <f>VLOOKUP(A61,DATA_2013A!E:V,13,FALSE)</f>
        <v>60</v>
      </c>
      <c r="AA61">
        <f>VLOOKUP(A61,DATA_2013A!E:V,14,FALSE)</f>
        <v>6200</v>
      </c>
      <c r="AB61">
        <f>VLOOKUP(A61,DATA_2013A!E:V,15,FALSE)</f>
        <v>26</v>
      </c>
      <c r="AC61">
        <f>VLOOKUP(A61,DATA_2013A!E:V,16,FALSE)</f>
        <v>16</v>
      </c>
      <c r="AD61">
        <f>VLOOKUP(A61,DATA_2013A!E:V,17,FALSE)</f>
        <v>1600</v>
      </c>
    </row>
    <row r="62" spans="1:30" x14ac:dyDescent="0.3">
      <c r="A62" t="s">
        <v>469</v>
      </c>
      <c r="B62">
        <v>218</v>
      </c>
      <c r="C62" t="s">
        <v>21</v>
      </c>
      <c r="D62">
        <v>1990</v>
      </c>
      <c r="E62">
        <v>10123593</v>
      </c>
      <c r="F62">
        <v>326</v>
      </c>
      <c r="G62">
        <v>33000</v>
      </c>
      <c r="H62">
        <v>19</v>
      </c>
      <c r="I62">
        <v>2000</v>
      </c>
      <c r="J62">
        <v>1.6</v>
      </c>
      <c r="K62">
        <v>160</v>
      </c>
      <c r="L62">
        <v>174</v>
      </c>
      <c r="M62">
        <v>18000</v>
      </c>
      <c r="N62">
        <v>2</v>
      </c>
      <c r="O62">
        <v>3.4</v>
      </c>
      <c r="P62">
        <v>340</v>
      </c>
      <c r="Q62">
        <v>47</v>
      </c>
      <c r="R62">
        <f>VLOOKUP($A62,DATA_2013A!E:V,5,FALSE)</f>
        <v>2013</v>
      </c>
      <c r="S62">
        <f>VLOOKUP(A62,DATA_2013A!E:V,6,FALSE)</f>
        <v>15737878</v>
      </c>
      <c r="T62">
        <f>VLOOKUP(A62,DATA_2013A!E:V,7,FALSE)</f>
        <v>82</v>
      </c>
      <c r="U62">
        <f>VLOOKUP(A62,DATA_2013A!E:V,8,FALSE)</f>
        <v>13000</v>
      </c>
      <c r="V62">
        <f>VLOOKUP(A62,DATA_2013A!E:V,9,FALSE)</f>
        <v>2</v>
      </c>
      <c r="W62">
        <f>VLOOKUP(A62,DATA_2013A!E:V,10,FALSE)</f>
        <v>320</v>
      </c>
      <c r="X62">
        <f>VLOOKUP(A62,DATA_2013A!E:V,11,FALSE)</f>
        <v>2.2999999999999998</v>
      </c>
      <c r="Y62">
        <f>VLOOKUP(A62,DATA_2013A!E:V,12,FALSE)</f>
        <v>360</v>
      </c>
      <c r="Z62">
        <f>VLOOKUP(A62,DATA_2013A!E:V,13,FALSE)</f>
        <v>56</v>
      </c>
      <c r="AA62">
        <f>VLOOKUP(A62,DATA_2013A!E:V,14,FALSE)</f>
        <v>8800</v>
      </c>
      <c r="AB62">
        <f>VLOOKUP(A62,DATA_2013A!E:V,15,FALSE)</f>
        <v>14</v>
      </c>
      <c r="AC62">
        <f>VLOOKUP(A62,DATA_2013A!E:V,16,FALSE)</f>
        <v>7.9</v>
      </c>
      <c r="AD62">
        <f>VLOOKUP(A62,DATA_2013A!E:V,17,FALSE)</f>
        <v>1200</v>
      </c>
    </row>
    <row r="63" spans="1:30" x14ac:dyDescent="0.3">
      <c r="A63" t="s">
        <v>466</v>
      </c>
      <c r="B63">
        <v>818</v>
      </c>
      <c r="C63" t="s">
        <v>7</v>
      </c>
      <c r="D63">
        <v>1990</v>
      </c>
      <c r="E63">
        <v>56336614</v>
      </c>
      <c r="F63">
        <v>82</v>
      </c>
      <c r="G63">
        <v>46000</v>
      </c>
      <c r="H63">
        <v>3.5</v>
      </c>
      <c r="I63">
        <v>1900</v>
      </c>
      <c r="J63">
        <v>0.01</v>
      </c>
      <c r="K63">
        <v>4</v>
      </c>
      <c r="L63">
        <v>35</v>
      </c>
      <c r="M63">
        <v>20000</v>
      </c>
      <c r="N63">
        <v>0.03</v>
      </c>
      <c r="O63">
        <v>0.01</v>
      </c>
      <c r="P63">
        <v>5.9</v>
      </c>
      <c r="Q63">
        <v>11</v>
      </c>
      <c r="R63">
        <f>VLOOKUP($A63,DATA_2013A!E:V,5,FALSE)</f>
        <v>2013</v>
      </c>
      <c r="S63">
        <f>VLOOKUP(A63,DATA_2013A!E:V,6,FALSE)</f>
        <v>82056378</v>
      </c>
      <c r="T63">
        <f>VLOOKUP(A63,DATA_2013A!E:V,7,FALSE)</f>
        <v>27</v>
      </c>
      <c r="U63">
        <f>VLOOKUP(A63,DATA_2013A!E:V,8,FALSE)</f>
        <v>22000</v>
      </c>
      <c r="V63">
        <f>VLOOKUP(A63,DATA_2013A!E:V,9,FALSE)</f>
        <v>0.67</v>
      </c>
      <c r="W63">
        <f>VLOOKUP(A63,DATA_2013A!E:V,10,FALSE)</f>
        <v>550</v>
      </c>
      <c r="X63">
        <f>VLOOKUP(A63,DATA_2013A!E:V,11,FALSE)</f>
        <v>0.04</v>
      </c>
      <c r="Y63">
        <f>VLOOKUP(A63,DATA_2013A!E:V,12,FALSE)</f>
        <v>34</v>
      </c>
      <c r="Z63">
        <f>VLOOKUP(A63,DATA_2013A!E:V,13,FALSE)</f>
        <v>16</v>
      </c>
      <c r="AA63">
        <f>VLOOKUP(A63,DATA_2013A!E:V,14,FALSE)</f>
        <v>13000</v>
      </c>
      <c r="AB63">
        <f>VLOOKUP(A63,DATA_2013A!E:V,15,FALSE)</f>
        <v>0.73</v>
      </c>
      <c r="AC63">
        <f>VLOOKUP(A63,DATA_2013A!E:V,16,FALSE)</f>
        <v>0.12</v>
      </c>
      <c r="AD63">
        <f>VLOOKUP(A63,DATA_2013A!E:V,17,FALSE)</f>
        <v>97</v>
      </c>
    </row>
    <row r="64" spans="1:30" x14ac:dyDescent="0.3">
      <c r="A64" t="s">
        <v>463</v>
      </c>
      <c r="B64">
        <v>222</v>
      </c>
      <c r="C64" t="s">
        <v>21</v>
      </c>
      <c r="D64">
        <v>1990</v>
      </c>
      <c r="E64">
        <v>5344226</v>
      </c>
      <c r="F64">
        <v>64</v>
      </c>
      <c r="G64">
        <v>3400</v>
      </c>
      <c r="H64">
        <v>4.8</v>
      </c>
      <c r="I64">
        <v>260</v>
      </c>
      <c r="J64">
        <v>0.11</v>
      </c>
      <c r="K64">
        <v>6</v>
      </c>
      <c r="L64">
        <v>54</v>
      </c>
      <c r="M64">
        <v>2900</v>
      </c>
      <c r="N64">
        <v>1.4</v>
      </c>
      <c r="O64">
        <v>0.73</v>
      </c>
      <c r="P64">
        <v>39</v>
      </c>
      <c r="Q64">
        <v>82</v>
      </c>
      <c r="R64">
        <f>VLOOKUP($A64,DATA_2013A!E:V,5,FALSE)</f>
        <v>2013</v>
      </c>
      <c r="S64">
        <f>VLOOKUP(A64,DATA_2013A!E:V,6,FALSE)</f>
        <v>6340454</v>
      </c>
      <c r="T64">
        <f>VLOOKUP(A64,DATA_2013A!E:V,7,FALSE)</f>
        <v>48</v>
      </c>
      <c r="U64">
        <f>VLOOKUP(A64,DATA_2013A!E:V,8,FALSE)</f>
        <v>3100</v>
      </c>
      <c r="V64">
        <f>VLOOKUP(A64,DATA_2013A!E:V,9,FALSE)</f>
        <v>0.97</v>
      </c>
      <c r="W64">
        <f>VLOOKUP(A64,DATA_2013A!E:V,10,FALSE)</f>
        <v>61</v>
      </c>
      <c r="X64">
        <f>VLOOKUP(A64,DATA_2013A!E:V,11,FALSE)</f>
        <v>0.52</v>
      </c>
      <c r="Y64">
        <f>VLOOKUP(A64,DATA_2013A!E:V,12,FALSE)</f>
        <v>33</v>
      </c>
      <c r="Z64">
        <f>VLOOKUP(A64,DATA_2013A!E:V,13,FALSE)</f>
        <v>39</v>
      </c>
      <c r="AA64">
        <f>VLOOKUP(A64,DATA_2013A!E:V,14,FALSE)</f>
        <v>2500</v>
      </c>
      <c r="AB64">
        <f>VLOOKUP(A64,DATA_2013A!E:V,15,FALSE)</f>
        <v>9.5</v>
      </c>
      <c r="AC64">
        <f>VLOOKUP(A64,DATA_2013A!E:V,16,FALSE)</f>
        <v>3.7</v>
      </c>
      <c r="AD64">
        <f>VLOOKUP(A64,DATA_2013A!E:V,17,FALSE)</f>
        <v>240</v>
      </c>
    </row>
    <row r="65" spans="1:30" x14ac:dyDescent="0.3">
      <c r="A65" t="s">
        <v>460</v>
      </c>
      <c r="B65">
        <v>226</v>
      </c>
      <c r="C65" t="s">
        <v>0</v>
      </c>
      <c r="D65">
        <v>1990</v>
      </c>
      <c r="E65">
        <v>373851</v>
      </c>
      <c r="F65">
        <v>111</v>
      </c>
      <c r="G65">
        <v>420</v>
      </c>
      <c r="H65">
        <v>7.3</v>
      </c>
      <c r="I65">
        <v>27</v>
      </c>
      <c r="J65">
        <v>0.27</v>
      </c>
      <c r="K65">
        <v>1</v>
      </c>
      <c r="L65">
        <v>86</v>
      </c>
      <c r="M65">
        <v>320</v>
      </c>
      <c r="N65">
        <v>1.3</v>
      </c>
      <c r="O65">
        <v>1.1000000000000001</v>
      </c>
      <c r="P65">
        <v>4.2</v>
      </c>
      <c r="Q65">
        <v>80</v>
      </c>
      <c r="R65">
        <f>VLOOKUP($A65,DATA_2013A!E:V,5,FALSE)</f>
        <v>2013</v>
      </c>
      <c r="S65">
        <f>VLOOKUP(A65,DATA_2013A!E:V,6,FALSE)</f>
        <v>757014</v>
      </c>
      <c r="T65">
        <f>VLOOKUP(A65,DATA_2013A!E:V,7,FALSE)</f>
        <v>153</v>
      </c>
      <c r="U65">
        <f>VLOOKUP(A65,DATA_2013A!E:V,8,FALSE)</f>
        <v>1200</v>
      </c>
      <c r="V65">
        <f>VLOOKUP(A65,DATA_2013A!E:V,9,FALSE)</f>
        <v>8.8000000000000007</v>
      </c>
      <c r="W65">
        <f>VLOOKUP(A65,DATA_2013A!E:V,10,FALSE)</f>
        <v>67</v>
      </c>
      <c r="X65">
        <f>VLOOKUP(A65,DATA_2013A!E:V,11,FALSE)</f>
        <v>5.4</v>
      </c>
      <c r="Y65">
        <f>VLOOKUP(A65,DATA_2013A!E:V,12,FALSE)</f>
        <v>41</v>
      </c>
      <c r="Z65">
        <f>VLOOKUP(A65,DATA_2013A!E:V,13,FALSE)</f>
        <v>144</v>
      </c>
      <c r="AA65">
        <f>VLOOKUP(A65,DATA_2013A!E:V,14,FALSE)</f>
        <v>1100</v>
      </c>
      <c r="AB65">
        <f>VLOOKUP(A65,DATA_2013A!E:V,15,FALSE)</f>
        <v>25</v>
      </c>
      <c r="AC65">
        <f>VLOOKUP(A65,DATA_2013A!E:V,16,FALSE)</f>
        <v>36</v>
      </c>
      <c r="AD65">
        <f>VLOOKUP(A65,DATA_2013A!E:V,17,FALSE)</f>
        <v>270</v>
      </c>
    </row>
    <row r="66" spans="1:30" x14ac:dyDescent="0.3">
      <c r="A66" t="s">
        <v>457</v>
      </c>
      <c r="B66">
        <v>232</v>
      </c>
      <c r="C66" t="s">
        <v>0</v>
      </c>
      <c r="D66">
        <v>1990</v>
      </c>
      <c r="E66">
        <v>3272563</v>
      </c>
      <c r="F66">
        <v>434</v>
      </c>
      <c r="G66">
        <v>14000</v>
      </c>
      <c r="H66">
        <v>38</v>
      </c>
      <c r="I66">
        <v>1200</v>
      </c>
      <c r="J66">
        <v>1.1000000000000001</v>
      </c>
      <c r="K66">
        <v>37</v>
      </c>
      <c r="L66">
        <v>242</v>
      </c>
      <c r="M66">
        <v>7900</v>
      </c>
      <c r="N66">
        <v>1.5</v>
      </c>
      <c r="O66">
        <v>3.6</v>
      </c>
      <c r="P66">
        <v>120</v>
      </c>
      <c r="Q66">
        <v>47</v>
      </c>
      <c r="R66">
        <f>VLOOKUP($A66,DATA_2013A!E:V,5,FALSE)</f>
        <v>2013</v>
      </c>
      <c r="S66">
        <f>VLOOKUP(A66,DATA_2013A!E:V,6,FALSE)</f>
        <v>6333135</v>
      </c>
      <c r="T66">
        <f>VLOOKUP(A66,DATA_2013A!E:V,7,FALSE)</f>
        <v>153</v>
      </c>
      <c r="U66">
        <f>VLOOKUP(A66,DATA_2013A!E:V,8,FALSE)</f>
        <v>9700</v>
      </c>
      <c r="V66">
        <f>VLOOKUP(A66,DATA_2013A!E:V,9,FALSE)</f>
        <v>20</v>
      </c>
      <c r="W66">
        <f>VLOOKUP(A66,DATA_2013A!E:V,10,FALSE)</f>
        <v>1200</v>
      </c>
      <c r="X66">
        <f>VLOOKUP(A66,DATA_2013A!E:V,11,FALSE)</f>
        <v>1.8</v>
      </c>
      <c r="Y66">
        <f>VLOOKUP(A66,DATA_2013A!E:V,12,FALSE)</f>
        <v>120</v>
      </c>
      <c r="Z66">
        <f>VLOOKUP(A66,DATA_2013A!E:V,13,FALSE)</f>
        <v>92</v>
      </c>
      <c r="AA66">
        <f>VLOOKUP(A66,DATA_2013A!E:V,14,FALSE)</f>
        <v>5800</v>
      </c>
      <c r="AB66">
        <f>VLOOKUP(A66,DATA_2013A!E:V,15,FALSE)</f>
        <v>6.2</v>
      </c>
      <c r="AC66">
        <f>VLOOKUP(A66,DATA_2013A!E:V,16,FALSE)</f>
        <v>5.6</v>
      </c>
      <c r="AD66">
        <f>VLOOKUP(A66,DATA_2013A!E:V,17,FALSE)</f>
        <v>360</v>
      </c>
    </row>
    <row r="67" spans="1:30" x14ac:dyDescent="0.3">
      <c r="A67" t="s">
        <v>454</v>
      </c>
      <c r="B67">
        <v>233</v>
      </c>
      <c r="C67" t="s">
        <v>28</v>
      </c>
      <c r="D67">
        <v>1990</v>
      </c>
      <c r="E67">
        <v>1565320</v>
      </c>
      <c r="F67">
        <v>43</v>
      </c>
      <c r="G67">
        <v>670</v>
      </c>
      <c r="H67">
        <v>4.5</v>
      </c>
      <c r="I67">
        <v>71</v>
      </c>
      <c r="J67">
        <v>0</v>
      </c>
      <c r="K67">
        <v>0</v>
      </c>
      <c r="L67">
        <v>29</v>
      </c>
      <c r="M67">
        <v>450</v>
      </c>
      <c r="N67">
        <v>7.0000000000000007E-2</v>
      </c>
      <c r="O67">
        <v>0.02</v>
      </c>
      <c r="P67">
        <v>0.31</v>
      </c>
      <c r="Q67">
        <v>95</v>
      </c>
      <c r="R67">
        <f>VLOOKUP($A67,DATA_2013A!E:V,5,FALSE)</f>
        <v>2013</v>
      </c>
      <c r="S67">
        <f>VLOOKUP(A67,DATA_2013A!E:V,6,FALSE)</f>
        <v>1287251</v>
      </c>
      <c r="T67">
        <f>VLOOKUP(A67,DATA_2013A!E:V,7,FALSE)</f>
        <v>27</v>
      </c>
      <c r="U67">
        <f>VLOOKUP(A67,DATA_2013A!E:V,8,FALSE)</f>
        <v>340</v>
      </c>
      <c r="V67">
        <f>VLOOKUP(A67,DATA_2013A!E:V,9,FALSE)</f>
        <v>2.5</v>
      </c>
      <c r="W67">
        <f>VLOOKUP(A67,DATA_2013A!E:V,10,FALSE)</f>
        <v>32</v>
      </c>
      <c r="X67">
        <f>VLOOKUP(A67,DATA_2013A!E:V,11,FALSE)</f>
        <v>0.39</v>
      </c>
      <c r="Y67">
        <f>VLOOKUP(A67,DATA_2013A!E:V,12,FALSE)</f>
        <v>5</v>
      </c>
      <c r="Z67">
        <f>VLOOKUP(A67,DATA_2013A!E:V,13,FALSE)</f>
        <v>22</v>
      </c>
      <c r="AA67">
        <f>VLOOKUP(A67,DATA_2013A!E:V,14,FALSE)</f>
        <v>290</v>
      </c>
      <c r="AB67">
        <f>VLOOKUP(A67,DATA_2013A!E:V,15,FALSE)</f>
        <v>12</v>
      </c>
      <c r="AC67">
        <f>VLOOKUP(A67,DATA_2013A!E:V,16,FALSE)</f>
        <v>2.6</v>
      </c>
      <c r="AD67">
        <f>VLOOKUP(A67,DATA_2013A!E:V,17,FALSE)</f>
        <v>34</v>
      </c>
    </row>
    <row r="68" spans="1:30" x14ac:dyDescent="0.3">
      <c r="A68" t="s">
        <v>451</v>
      </c>
      <c r="B68">
        <v>231</v>
      </c>
      <c r="C68" t="s">
        <v>0</v>
      </c>
      <c r="D68">
        <v>1990</v>
      </c>
      <c r="E68">
        <v>48042755</v>
      </c>
      <c r="F68">
        <v>426</v>
      </c>
      <c r="G68">
        <v>200000</v>
      </c>
      <c r="H68">
        <v>89</v>
      </c>
      <c r="I68">
        <v>43000</v>
      </c>
      <c r="J68">
        <v>7.3</v>
      </c>
      <c r="K68">
        <v>3500</v>
      </c>
      <c r="L68">
        <v>369</v>
      </c>
      <c r="M68">
        <v>180000</v>
      </c>
      <c r="N68">
        <v>4.3</v>
      </c>
      <c r="O68">
        <v>16</v>
      </c>
      <c r="P68">
        <v>7500</v>
      </c>
      <c r="Q68">
        <v>50</v>
      </c>
      <c r="R68">
        <f>VLOOKUP($A68,DATA_2013A!E:V,5,FALSE)</f>
        <v>2013</v>
      </c>
      <c r="S68">
        <f>VLOOKUP(A68,DATA_2013A!E:V,6,FALSE)</f>
        <v>94100756</v>
      </c>
      <c r="T68">
        <f>VLOOKUP(A68,DATA_2013A!E:V,7,FALSE)</f>
        <v>211</v>
      </c>
      <c r="U68">
        <f>VLOOKUP(A68,DATA_2013A!E:V,8,FALSE)</f>
        <v>200000</v>
      </c>
      <c r="V68">
        <f>VLOOKUP(A68,DATA_2013A!E:V,9,FALSE)</f>
        <v>32</v>
      </c>
      <c r="W68">
        <f>VLOOKUP(A68,DATA_2013A!E:V,10,FALSE)</f>
        <v>30000</v>
      </c>
      <c r="X68">
        <f>VLOOKUP(A68,DATA_2013A!E:V,11,FALSE)</f>
        <v>5.9</v>
      </c>
      <c r="Y68">
        <f>VLOOKUP(A68,DATA_2013A!E:V,12,FALSE)</f>
        <v>5600</v>
      </c>
      <c r="Z68">
        <f>VLOOKUP(A68,DATA_2013A!E:V,13,FALSE)</f>
        <v>224</v>
      </c>
      <c r="AA68">
        <f>VLOOKUP(A68,DATA_2013A!E:V,14,FALSE)</f>
        <v>210000</v>
      </c>
      <c r="AB68">
        <f>VLOOKUP(A68,DATA_2013A!E:V,15,FALSE)</f>
        <v>11</v>
      </c>
      <c r="AC68">
        <f>VLOOKUP(A68,DATA_2013A!E:V,16,FALSE)</f>
        <v>24</v>
      </c>
      <c r="AD68">
        <f>VLOOKUP(A68,DATA_2013A!E:V,17,FALSE)</f>
        <v>22000</v>
      </c>
    </row>
    <row r="69" spans="1:30" x14ac:dyDescent="0.3">
      <c r="A69" t="s">
        <v>448</v>
      </c>
      <c r="B69">
        <v>242</v>
      </c>
      <c r="C69" t="s">
        <v>14</v>
      </c>
      <c r="D69">
        <v>1990</v>
      </c>
      <c r="E69">
        <v>728339</v>
      </c>
      <c r="F69">
        <v>165</v>
      </c>
      <c r="G69">
        <v>1200</v>
      </c>
      <c r="H69">
        <v>5.7</v>
      </c>
      <c r="I69">
        <v>41</v>
      </c>
      <c r="J69">
        <v>0</v>
      </c>
      <c r="K69">
        <v>0</v>
      </c>
      <c r="L69">
        <v>84</v>
      </c>
      <c r="M69">
        <v>620</v>
      </c>
      <c r="N69">
        <v>0.02</v>
      </c>
      <c r="O69">
        <v>0.02</v>
      </c>
      <c r="P69">
        <v>0.14000000000000001</v>
      </c>
      <c r="Q69">
        <v>37</v>
      </c>
      <c r="R69">
        <f>VLOOKUP($A69,DATA_2013A!E:V,5,FALSE)</f>
        <v>2013</v>
      </c>
      <c r="S69">
        <f>VLOOKUP(A69,DATA_2013A!E:V,6,FALSE)</f>
        <v>881065</v>
      </c>
      <c r="T69">
        <f>VLOOKUP(A69,DATA_2013A!E:V,7,FALSE)</f>
        <v>100</v>
      </c>
      <c r="U69">
        <f>VLOOKUP(A69,DATA_2013A!E:V,8,FALSE)</f>
        <v>880</v>
      </c>
      <c r="V69">
        <f>VLOOKUP(A69,DATA_2013A!E:V,9,FALSE)</f>
        <v>4.2</v>
      </c>
      <c r="W69">
        <f>VLOOKUP(A69,DATA_2013A!E:V,10,FALSE)</f>
        <v>37</v>
      </c>
      <c r="X69">
        <f>VLOOKUP(A69,DATA_2013A!E:V,11,FALSE)</f>
        <v>0.18</v>
      </c>
      <c r="Y69">
        <f>VLOOKUP(A69,DATA_2013A!E:V,12,FALSE)</f>
        <v>1.6</v>
      </c>
      <c r="Z69">
        <f>VLOOKUP(A69,DATA_2013A!E:V,13,FALSE)</f>
        <v>57</v>
      </c>
      <c r="AA69">
        <f>VLOOKUP(A69,DATA_2013A!E:V,14,FALSE)</f>
        <v>500</v>
      </c>
      <c r="AB69">
        <f>VLOOKUP(A69,DATA_2013A!E:V,15,FALSE)</f>
        <v>2.2000000000000002</v>
      </c>
      <c r="AC69">
        <f>VLOOKUP(A69,DATA_2013A!E:V,16,FALSE)</f>
        <v>1.2</v>
      </c>
      <c r="AD69">
        <f>VLOOKUP(A69,DATA_2013A!E:V,17,FALSE)</f>
        <v>11</v>
      </c>
    </row>
    <row r="70" spans="1:30" x14ac:dyDescent="0.3">
      <c r="A70" t="s">
        <v>445</v>
      </c>
      <c r="B70">
        <v>246</v>
      </c>
      <c r="C70" t="s">
        <v>28</v>
      </c>
      <c r="D70">
        <v>1990</v>
      </c>
      <c r="E70">
        <v>4986705</v>
      </c>
      <c r="F70">
        <v>23</v>
      </c>
      <c r="G70">
        <v>1200</v>
      </c>
      <c r="H70">
        <v>2.5</v>
      </c>
      <c r="I70">
        <v>130</v>
      </c>
      <c r="J70">
        <v>0</v>
      </c>
      <c r="K70">
        <v>0</v>
      </c>
      <c r="L70">
        <v>18</v>
      </c>
      <c r="M70">
        <v>880</v>
      </c>
      <c r="N70">
        <v>0.13</v>
      </c>
      <c r="O70">
        <v>0.02</v>
      </c>
      <c r="P70">
        <v>1.2</v>
      </c>
      <c r="Q70">
        <v>88</v>
      </c>
      <c r="R70">
        <f>VLOOKUP($A70,DATA_2013A!E:V,5,FALSE)</f>
        <v>2013</v>
      </c>
      <c r="S70">
        <f>VLOOKUP(A70,DATA_2013A!E:V,6,FALSE)</f>
        <v>5426323</v>
      </c>
      <c r="T70">
        <f>VLOOKUP(A70,DATA_2013A!E:V,7,FALSE)</f>
        <v>6.8</v>
      </c>
      <c r="U70">
        <f>VLOOKUP(A70,DATA_2013A!E:V,8,FALSE)</f>
        <v>370</v>
      </c>
      <c r="V70">
        <f>VLOOKUP(A70,DATA_2013A!E:V,9,FALSE)</f>
        <v>0.32</v>
      </c>
      <c r="W70">
        <f>VLOOKUP(A70,DATA_2013A!E:V,10,FALSE)</f>
        <v>17</v>
      </c>
      <c r="X70">
        <f>VLOOKUP(A70,DATA_2013A!E:V,11,FALSE)</f>
        <v>0</v>
      </c>
      <c r="Y70">
        <f>VLOOKUP(A70,DATA_2013A!E:V,12,FALSE)</f>
        <v>0</v>
      </c>
      <c r="Z70">
        <f>VLOOKUP(A70,DATA_2013A!E:V,13,FALSE)</f>
        <v>5.7</v>
      </c>
      <c r="AA70">
        <f>VLOOKUP(A70,DATA_2013A!E:V,14,FALSE)</f>
        <v>310</v>
      </c>
      <c r="AB70">
        <f>VLOOKUP(A70,DATA_2013A!E:V,15,FALSE)</f>
        <v>0.39</v>
      </c>
      <c r="AC70">
        <f>VLOOKUP(A70,DATA_2013A!E:V,16,FALSE)</f>
        <v>0.02</v>
      </c>
      <c r="AD70">
        <f>VLOOKUP(A70,DATA_2013A!E:V,17,FALSE)</f>
        <v>1.2</v>
      </c>
    </row>
    <row r="71" spans="1:30" x14ac:dyDescent="0.3">
      <c r="A71" t="s">
        <v>442</v>
      </c>
      <c r="B71">
        <v>250</v>
      </c>
      <c r="C71" t="s">
        <v>28</v>
      </c>
      <c r="D71">
        <v>1990</v>
      </c>
      <c r="E71">
        <v>56845705</v>
      </c>
      <c r="F71">
        <v>24</v>
      </c>
      <c r="G71">
        <v>14000</v>
      </c>
      <c r="H71">
        <v>1.8</v>
      </c>
      <c r="I71">
        <v>1100</v>
      </c>
      <c r="J71">
        <v>0.45</v>
      </c>
      <c r="K71">
        <v>260</v>
      </c>
      <c r="L71">
        <v>20</v>
      </c>
      <c r="M71">
        <v>11000</v>
      </c>
      <c r="N71">
        <v>11</v>
      </c>
      <c r="O71">
        <v>2.1</v>
      </c>
      <c r="P71">
        <v>1200</v>
      </c>
      <c r="Q71">
        <v>81</v>
      </c>
      <c r="R71">
        <f>VLOOKUP($A71,DATA_2013A!E:V,5,FALSE)</f>
        <v>2013</v>
      </c>
      <c r="S71">
        <f>VLOOKUP(A71,DATA_2013A!E:V,6,FALSE)</f>
        <v>64291280</v>
      </c>
      <c r="T71">
        <f>VLOOKUP(A71,DATA_2013A!E:V,7,FALSE)</f>
        <v>11</v>
      </c>
      <c r="U71">
        <f>VLOOKUP(A71,DATA_2013A!E:V,8,FALSE)</f>
        <v>7000</v>
      </c>
      <c r="V71">
        <f>VLOOKUP(A71,DATA_2013A!E:V,9,FALSE)</f>
        <v>0.52</v>
      </c>
      <c r="W71">
        <f>VLOOKUP(A71,DATA_2013A!E:V,10,FALSE)</f>
        <v>340</v>
      </c>
      <c r="X71">
        <f>VLOOKUP(A71,DATA_2013A!E:V,11,FALSE)</f>
        <v>0.14000000000000001</v>
      </c>
      <c r="Y71">
        <f>VLOOKUP(A71,DATA_2013A!E:V,12,FALSE)</f>
        <v>88</v>
      </c>
      <c r="Z71">
        <f>VLOOKUP(A71,DATA_2013A!E:V,13,FALSE)</f>
        <v>8.8000000000000007</v>
      </c>
      <c r="AA71">
        <f>VLOOKUP(A71,DATA_2013A!E:V,14,FALSE)</f>
        <v>5600</v>
      </c>
      <c r="AB71">
        <f>VLOOKUP(A71,DATA_2013A!E:V,15,FALSE)</f>
        <v>11</v>
      </c>
      <c r="AC71">
        <f>VLOOKUP(A71,DATA_2013A!E:V,16,FALSE)</f>
        <v>0.97</v>
      </c>
      <c r="AD71">
        <f>VLOOKUP(A71,DATA_2013A!E:V,17,FALSE)</f>
        <v>620</v>
      </c>
    </row>
    <row r="72" spans="1:30" x14ac:dyDescent="0.3">
      <c r="A72" t="s">
        <v>439</v>
      </c>
      <c r="B72">
        <v>258</v>
      </c>
      <c r="C72" t="s">
        <v>14</v>
      </c>
      <c r="D72">
        <v>1990</v>
      </c>
      <c r="E72">
        <v>198370</v>
      </c>
      <c r="F72">
        <v>47</v>
      </c>
      <c r="G72">
        <v>93</v>
      </c>
      <c r="H72">
        <v>3.7</v>
      </c>
      <c r="I72">
        <v>7.4</v>
      </c>
      <c r="J72">
        <v>0</v>
      </c>
      <c r="K72">
        <v>0</v>
      </c>
      <c r="L72">
        <v>34</v>
      </c>
      <c r="M72">
        <v>68</v>
      </c>
      <c r="Q72">
        <v>87</v>
      </c>
      <c r="R72">
        <f>VLOOKUP($A72,DATA_2013A!E:V,5,FALSE)</f>
        <v>2013</v>
      </c>
      <c r="S72">
        <f>VLOOKUP(A72,DATA_2013A!E:V,6,FALSE)</f>
        <v>276831</v>
      </c>
      <c r="T72">
        <f>VLOOKUP(A72,DATA_2013A!E:V,7,FALSE)</f>
        <v>28</v>
      </c>
      <c r="U72">
        <f>VLOOKUP(A72,DATA_2013A!E:V,8,FALSE)</f>
        <v>77</v>
      </c>
      <c r="V72">
        <f>VLOOKUP(A72,DATA_2013A!E:V,9,FALSE)</f>
        <v>1.8</v>
      </c>
      <c r="W72">
        <f>VLOOKUP(A72,DATA_2013A!E:V,10,FALSE)</f>
        <v>5</v>
      </c>
      <c r="X72">
        <f>VLOOKUP(A72,DATA_2013A!E:V,11,FALSE)</f>
        <v>0</v>
      </c>
      <c r="Y72">
        <f>VLOOKUP(A72,DATA_2013A!E:V,12,FALSE)</f>
        <v>0</v>
      </c>
      <c r="Z72">
        <f>VLOOKUP(A72,DATA_2013A!E:V,13,FALSE)</f>
        <v>22</v>
      </c>
      <c r="AA72">
        <f>VLOOKUP(A72,DATA_2013A!E:V,14,FALSE)</f>
        <v>60</v>
      </c>
      <c r="AB72">
        <f>VLOOKUP(A72,DATA_2013A!E:V,15,FALSE)</f>
        <v>0</v>
      </c>
      <c r="AC72">
        <f>VLOOKUP(A72,DATA_2013A!E:V,16,FALSE)</f>
        <v>0</v>
      </c>
      <c r="AD72">
        <f>VLOOKUP(A72,DATA_2013A!E:V,17,FALSE)</f>
        <v>0</v>
      </c>
    </row>
    <row r="73" spans="1:30" x14ac:dyDescent="0.3">
      <c r="A73" t="s">
        <v>436</v>
      </c>
      <c r="B73">
        <v>266</v>
      </c>
      <c r="C73" t="s">
        <v>0</v>
      </c>
      <c r="D73">
        <v>1990</v>
      </c>
      <c r="E73">
        <v>946703</v>
      </c>
      <c r="F73">
        <v>436</v>
      </c>
      <c r="G73">
        <v>4100</v>
      </c>
      <c r="H73">
        <v>60</v>
      </c>
      <c r="I73">
        <v>570</v>
      </c>
      <c r="J73">
        <v>2</v>
      </c>
      <c r="K73">
        <v>19</v>
      </c>
      <c r="L73">
        <v>230</v>
      </c>
      <c r="M73">
        <v>2200</v>
      </c>
      <c r="N73">
        <v>1.8</v>
      </c>
      <c r="O73">
        <v>4.0999999999999996</v>
      </c>
      <c r="P73">
        <v>39</v>
      </c>
      <c r="Q73">
        <v>42</v>
      </c>
      <c r="R73">
        <f>VLOOKUP($A73,DATA_2013A!E:V,5,FALSE)</f>
        <v>2013</v>
      </c>
      <c r="S73">
        <f>VLOOKUP(A73,DATA_2013A!E:V,6,FALSE)</f>
        <v>1671711</v>
      </c>
      <c r="T73">
        <f>VLOOKUP(A73,DATA_2013A!E:V,7,FALSE)</f>
        <v>578</v>
      </c>
      <c r="U73">
        <f>VLOOKUP(A73,DATA_2013A!E:V,8,FALSE)</f>
        <v>9700</v>
      </c>
      <c r="V73">
        <f>VLOOKUP(A73,DATA_2013A!E:V,9,FALSE)</f>
        <v>55</v>
      </c>
      <c r="W73">
        <f>VLOOKUP(A73,DATA_2013A!E:V,10,FALSE)</f>
        <v>910</v>
      </c>
      <c r="X73">
        <f>VLOOKUP(A73,DATA_2013A!E:V,11,FALSE)</f>
        <v>11</v>
      </c>
      <c r="Y73">
        <f>VLOOKUP(A73,DATA_2013A!E:V,12,FALSE)</f>
        <v>180</v>
      </c>
      <c r="Z73">
        <f>VLOOKUP(A73,DATA_2013A!E:V,13,FALSE)</f>
        <v>423</v>
      </c>
      <c r="AA73">
        <f>VLOOKUP(A73,DATA_2013A!E:V,14,FALSE)</f>
        <v>7100</v>
      </c>
      <c r="AB73">
        <f>VLOOKUP(A73,DATA_2013A!E:V,15,FALSE)</f>
        <v>11</v>
      </c>
      <c r="AC73">
        <f>VLOOKUP(A73,DATA_2013A!E:V,16,FALSE)</f>
        <v>47</v>
      </c>
      <c r="AD73">
        <f>VLOOKUP(A73,DATA_2013A!E:V,17,FALSE)</f>
        <v>790</v>
      </c>
    </row>
    <row r="74" spans="1:30" x14ac:dyDescent="0.3">
      <c r="A74" t="s">
        <v>433</v>
      </c>
      <c r="B74">
        <v>270</v>
      </c>
      <c r="C74" t="s">
        <v>0</v>
      </c>
      <c r="D74">
        <v>1990</v>
      </c>
      <c r="E74">
        <v>916811</v>
      </c>
      <c r="F74">
        <v>105</v>
      </c>
      <c r="G74">
        <v>970</v>
      </c>
      <c r="H74">
        <v>33</v>
      </c>
      <c r="I74">
        <v>300</v>
      </c>
      <c r="J74">
        <v>0.44</v>
      </c>
      <c r="K74">
        <v>4</v>
      </c>
      <c r="L74">
        <v>128</v>
      </c>
      <c r="M74">
        <v>1200</v>
      </c>
      <c r="N74">
        <v>0.79</v>
      </c>
      <c r="O74">
        <v>0.99</v>
      </c>
      <c r="P74">
        <v>9.1</v>
      </c>
      <c r="R74">
        <f>VLOOKUP($A74,DATA_2013A!E:V,5,FALSE)</f>
        <v>2013</v>
      </c>
      <c r="S74">
        <f>VLOOKUP(A74,DATA_2013A!E:V,6,FALSE)</f>
        <v>1849285</v>
      </c>
      <c r="T74">
        <f>VLOOKUP(A74,DATA_2013A!E:V,7,FALSE)</f>
        <v>127</v>
      </c>
      <c r="U74">
        <f>VLOOKUP(A74,DATA_2013A!E:V,8,FALSE)</f>
        <v>2300</v>
      </c>
      <c r="V74">
        <f>VLOOKUP(A74,DATA_2013A!E:V,9,FALSE)</f>
        <v>20</v>
      </c>
      <c r="W74">
        <f>VLOOKUP(A74,DATA_2013A!E:V,10,FALSE)</f>
        <v>370</v>
      </c>
      <c r="X74">
        <f>VLOOKUP(A74,DATA_2013A!E:V,11,FALSE)</f>
        <v>5.8</v>
      </c>
      <c r="Y74">
        <f>VLOOKUP(A74,DATA_2013A!E:V,12,FALSE)</f>
        <v>110</v>
      </c>
      <c r="Z74">
        <f>VLOOKUP(A74,DATA_2013A!E:V,13,FALSE)</f>
        <v>173</v>
      </c>
      <c r="AA74">
        <f>VLOOKUP(A74,DATA_2013A!E:V,14,FALSE)</f>
        <v>3200</v>
      </c>
      <c r="AB74">
        <f>VLOOKUP(A74,DATA_2013A!E:V,15,FALSE)</f>
        <v>15</v>
      </c>
      <c r="AC74">
        <f>VLOOKUP(A74,DATA_2013A!E:V,16,FALSE)</f>
        <v>26</v>
      </c>
      <c r="AD74">
        <f>VLOOKUP(A74,DATA_2013A!E:V,17,FALSE)</f>
        <v>470</v>
      </c>
    </row>
    <row r="75" spans="1:30" x14ac:dyDescent="0.3">
      <c r="A75" t="s">
        <v>430</v>
      </c>
      <c r="B75">
        <v>268</v>
      </c>
      <c r="C75" t="s">
        <v>28</v>
      </c>
      <c r="D75">
        <v>1990</v>
      </c>
      <c r="E75">
        <v>5460309</v>
      </c>
      <c r="F75">
        <v>674</v>
      </c>
      <c r="G75">
        <v>37000</v>
      </c>
      <c r="H75">
        <v>8.9</v>
      </c>
      <c r="I75">
        <v>480</v>
      </c>
      <c r="J75">
        <v>0.02</v>
      </c>
      <c r="K75">
        <v>1</v>
      </c>
      <c r="L75">
        <v>278</v>
      </c>
      <c r="M75">
        <v>15000</v>
      </c>
      <c r="N75">
        <v>0.01</v>
      </c>
      <c r="O75">
        <v>0.02</v>
      </c>
      <c r="P75">
        <v>1.3</v>
      </c>
      <c r="Q75">
        <v>10</v>
      </c>
      <c r="R75">
        <f>VLOOKUP($A75,DATA_2013A!E:V,5,FALSE)</f>
        <v>2013</v>
      </c>
      <c r="S75">
        <f>VLOOKUP(A75,DATA_2013A!E:V,6,FALSE)</f>
        <v>4340895</v>
      </c>
      <c r="T75">
        <f>VLOOKUP(A75,DATA_2013A!E:V,7,FALSE)</f>
        <v>163</v>
      </c>
      <c r="U75">
        <f>VLOOKUP(A75,DATA_2013A!E:V,8,FALSE)</f>
        <v>7100</v>
      </c>
      <c r="V75">
        <f>VLOOKUP(A75,DATA_2013A!E:V,9,FALSE)</f>
        <v>7</v>
      </c>
      <c r="W75">
        <f>VLOOKUP(A75,DATA_2013A!E:V,10,FALSE)</f>
        <v>310</v>
      </c>
      <c r="X75">
        <f>VLOOKUP(A75,DATA_2013A!E:V,11,FALSE)</f>
        <v>0.46</v>
      </c>
      <c r="Y75">
        <f>VLOOKUP(A75,DATA_2013A!E:V,12,FALSE)</f>
        <v>20</v>
      </c>
      <c r="Z75">
        <f>VLOOKUP(A75,DATA_2013A!E:V,13,FALSE)</f>
        <v>116</v>
      </c>
      <c r="AA75">
        <f>VLOOKUP(A75,DATA_2013A!E:V,14,FALSE)</f>
        <v>5000</v>
      </c>
      <c r="AB75">
        <f>VLOOKUP(A75,DATA_2013A!E:V,15,FALSE)</f>
        <v>1.9</v>
      </c>
      <c r="AC75">
        <f>VLOOKUP(A75,DATA_2013A!E:V,16,FALSE)</f>
        <v>2.2000000000000002</v>
      </c>
      <c r="AD75">
        <f>VLOOKUP(A75,DATA_2013A!E:V,17,FALSE)</f>
        <v>97</v>
      </c>
    </row>
    <row r="76" spans="1:30" x14ac:dyDescent="0.3">
      <c r="A76" t="s">
        <v>427</v>
      </c>
      <c r="B76">
        <v>276</v>
      </c>
      <c r="C76" t="s">
        <v>28</v>
      </c>
      <c r="D76">
        <v>1990</v>
      </c>
      <c r="E76">
        <v>80487159</v>
      </c>
      <c r="F76">
        <v>26</v>
      </c>
      <c r="G76">
        <v>21000</v>
      </c>
      <c r="H76">
        <v>1.3</v>
      </c>
      <c r="I76">
        <v>1100</v>
      </c>
      <c r="J76">
        <v>0.01</v>
      </c>
      <c r="K76">
        <v>10</v>
      </c>
      <c r="L76">
        <v>21</v>
      </c>
      <c r="M76">
        <v>17000</v>
      </c>
      <c r="N76">
        <v>0.34</v>
      </c>
      <c r="O76">
        <v>7.0000000000000007E-2</v>
      </c>
      <c r="P76">
        <v>56</v>
      </c>
      <c r="Q76">
        <v>89</v>
      </c>
      <c r="R76">
        <f>VLOOKUP($A76,DATA_2013A!E:V,5,FALSE)</f>
        <v>2013</v>
      </c>
      <c r="S76">
        <f>VLOOKUP(A76,DATA_2013A!E:V,6,FALSE)</f>
        <v>82726626</v>
      </c>
      <c r="T76">
        <f>VLOOKUP(A76,DATA_2013A!E:V,7,FALSE)</f>
        <v>7.5</v>
      </c>
      <c r="U76">
        <f>VLOOKUP(A76,DATA_2013A!E:V,8,FALSE)</f>
        <v>6200</v>
      </c>
      <c r="V76">
        <f>VLOOKUP(A76,DATA_2013A!E:V,9,FALSE)</f>
        <v>0.36</v>
      </c>
      <c r="W76">
        <f>VLOOKUP(A76,DATA_2013A!E:V,10,FALSE)</f>
        <v>300</v>
      </c>
      <c r="X76">
        <f>VLOOKUP(A76,DATA_2013A!E:V,11,FALSE)</f>
        <v>0.01</v>
      </c>
      <c r="Y76">
        <f>VLOOKUP(A76,DATA_2013A!E:V,12,FALSE)</f>
        <v>5</v>
      </c>
      <c r="Z76">
        <f>VLOOKUP(A76,DATA_2013A!E:V,13,FALSE)</f>
        <v>5.8</v>
      </c>
      <c r="AA76">
        <f>VLOOKUP(A76,DATA_2013A!E:V,14,FALSE)</f>
        <v>4800</v>
      </c>
      <c r="AB76">
        <f>VLOOKUP(A76,DATA_2013A!E:V,15,FALSE)</f>
        <v>0.71</v>
      </c>
      <c r="AC76">
        <f>VLOOKUP(A76,DATA_2013A!E:V,16,FALSE)</f>
        <v>0.04</v>
      </c>
      <c r="AD76">
        <f>VLOOKUP(A76,DATA_2013A!E:V,17,FALSE)</f>
        <v>34</v>
      </c>
    </row>
    <row r="77" spans="1:30" x14ac:dyDescent="0.3">
      <c r="A77" t="s">
        <v>424</v>
      </c>
      <c r="B77">
        <v>288</v>
      </c>
      <c r="C77" t="s">
        <v>0</v>
      </c>
      <c r="D77">
        <v>1990</v>
      </c>
      <c r="E77">
        <v>14628693</v>
      </c>
      <c r="F77">
        <v>307</v>
      </c>
      <c r="G77">
        <v>45000</v>
      </c>
      <c r="H77">
        <v>45</v>
      </c>
      <c r="I77">
        <v>6500</v>
      </c>
      <c r="J77">
        <v>6.7</v>
      </c>
      <c r="K77">
        <v>990</v>
      </c>
      <c r="L77">
        <v>156</v>
      </c>
      <c r="M77">
        <v>23000</v>
      </c>
      <c r="N77">
        <v>7.8</v>
      </c>
      <c r="O77">
        <v>12</v>
      </c>
      <c r="P77">
        <v>1700</v>
      </c>
      <c r="Q77">
        <v>28</v>
      </c>
      <c r="R77">
        <f>VLOOKUP($A77,DATA_2013A!E:V,5,FALSE)</f>
        <v>2013</v>
      </c>
      <c r="S77">
        <f>VLOOKUP(A77,DATA_2013A!E:V,6,FALSE)</f>
        <v>25904598</v>
      </c>
      <c r="T77">
        <f>VLOOKUP(A77,DATA_2013A!E:V,7,FALSE)</f>
        <v>71</v>
      </c>
      <c r="U77">
        <f>VLOOKUP(A77,DATA_2013A!E:V,8,FALSE)</f>
        <v>18000</v>
      </c>
      <c r="V77">
        <f>VLOOKUP(A77,DATA_2013A!E:V,9,FALSE)</f>
        <v>4.4000000000000004</v>
      </c>
      <c r="W77">
        <f>VLOOKUP(A77,DATA_2013A!E:V,10,FALSE)</f>
        <v>1100</v>
      </c>
      <c r="X77">
        <f>VLOOKUP(A77,DATA_2013A!E:V,11,FALSE)</f>
        <v>2</v>
      </c>
      <c r="Y77">
        <f>VLOOKUP(A77,DATA_2013A!E:V,12,FALSE)</f>
        <v>520</v>
      </c>
      <c r="Z77">
        <f>VLOOKUP(A77,DATA_2013A!E:V,13,FALSE)</f>
        <v>66</v>
      </c>
      <c r="AA77">
        <f>VLOOKUP(A77,DATA_2013A!E:V,14,FALSE)</f>
        <v>17000</v>
      </c>
      <c r="AB77">
        <f>VLOOKUP(A77,DATA_2013A!E:V,15,FALSE)</f>
        <v>21</v>
      </c>
      <c r="AC77">
        <f>VLOOKUP(A77,DATA_2013A!E:V,16,FALSE)</f>
        <v>14</v>
      </c>
      <c r="AD77">
        <f>VLOOKUP(A77,DATA_2013A!E:V,17,FALSE)</f>
        <v>3600</v>
      </c>
    </row>
    <row r="78" spans="1:30" x14ac:dyDescent="0.3">
      <c r="A78" t="s">
        <v>421</v>
      </c>
      <c r="B78">
        <v>300</v>
      </c>
      <c r="C78" t="s">
        <v>28</v>
      </c>
      <c r="D78">
        <v>1990</v>
      </c>
      <c r="E78">
        <v>10160501</v>
      </c>
      <c r="F78">
        <v>12</v>
      </c>
      <c r="G78">
        <v>1200</v>
      </c>
      <c r="H78">
        <v>1.6</v>
      </c>
      <c r="I78">
        <v>160</v>
      </c>
      <c r="J78">
        <v>0.01</v>
      </c>
      <c r="K78">
        <v>1</v>
      </c>
      <c r="L78">
        <v>9.3000000000000007</v>
      </c>
      <c r="M78">
        <v>940</v>
      </c>
      <c r="N78">
        <v>0.45</v>
      </c>
      <c r="O78">
        <v>0.04</v>
      </c>
      <c r="P78">
        <v>4.2</v>
      </c>
      <c r="Q78">
        <v>93</v>
      </c>
      <c r="R78">
        <f>VLOOKUP($A78,DATA_2013A!E:V,5,FALSE)</f>
        <v>2013</v>
      </c>
      <c r="S78">
        <f>VLOOKUP(A78,DATA_2013A!E:V,6,FALSE)</f>
        <v>11127990</v>
      </c>
      <c r="T78">
        <f>VLOOKUP(A78,DATA_2013A!E:V,7,FALSE)</f>
        <v>6.5</v>
      </c>
      <c r="U78">
        <f>VLOOKUP(A78,DATA_2013A!E:V,8,FALSE)</f>
        <v>730</v>
      </c>
      <c r="V78">
        <f>VLOOKUP(A78,DATA_2013A!E:V,9,FALSE)</f>
        <v>0.69</v>
      </c>
      <c r="W78">
        <f>VLOOKUP(A78,DATA_2013A!E:V,10,FALSE)</f>
        <v>77</v>
      </c>
      <c r="X78">
        <f>VLOOKUP(A78,DATA_2013A!E:V,11,FALSE)</f>
        <v>0</v>
      </c>
      <c r="Y78">
        <f>VLOOKUP(A78,DATA_2013A!E:V,12,FALSE)</f>
        <v>0</v>
      </c>
      <c r="Z78">
        <f>VLOOKUP(A78,DATA_2013A!E:V,13,FALSE)</f>
        <v>5</v>
      </c>
      <c r="AA78">
        <f>VLOOKUP(A78,DATA_2013A!E:V,14,FALSE)</f>
        <v>550</v>
      </c>
      <c r="AB78">
        <f>VLOOKUP(A78,DATA_2013A!E:V,15,FALSE)</f>
        <v>0.97</v>
      </c>
      <c r="AC78">
        <f>VLOOKUP(A78,DATA_2013A!E:V,16,FALSE)</f>
        <v>0.05</v>
      </c>
      <c r="AD78">
        <f>VLOOKUP(A78,DATA_2013A!E:V,17,FALSE)</f>
        <v>5.3</v>
      </c>
    </row>
    <row r="79" spans="1:30" x14ac:dyDescent="0.3">
      <c r="A79" t="s">
        <v>418</v>
      </c>
      <c r="B79">
        <v>304</v>
      </c>
      <c r="C79" t="s">
        <v>28</v>
      </c>
      <c r="D79">
        <v>1990</v>
      </c>
      <c r="E79">
        <v>55603</v>
      </c>
      <c r="F79">
        <v>245</v>
      </c>
      <c r="G79">
        <v>140</v>
      </c>
      <c r="H79">
        <v>16</v>
      </c>
      <c r="I79">
        <v>8.8000000000000007</v>
      </c>
      <c r="J79">
        <v>0</v>
      </c>
      <c r="K79">
        <v>0</v>
      </c>
      <c r="L79">
        <v>191</v>
      </c>
      <c r="M79">
        <v>110</v>
      </c>
      <c r="R79">
        <f>VLOOKUP($A79,DATA_2013A!E:V,5,FALSE)</f>
        <v>2013</v>
      </c>
      <c r="S79">
        <f>VLOOKUP(A79,DATA_2013A!E:V,6,FALSE)</f>
        <v>56987</v>
      </c>
      <c r="T79">
        <f>VLOOKUP(A79,DATA_2013A!E:V,7,FALSE)</f>
        <v>245</v>
      </c>
      <c r="U79">
        <f>VLOOKUP(A79,DATA_2013A!E:V,8,FALSE)</f>
        <v>140</v>
      </c>
      <c r="V79">
        <f>VLOOKUP(A79,DATA_2013A!E:V,9,FALSE)</f>
        <v>15</v>
      </c>
      <c r="W79">
        <f>VLOOKUP(A79,DATA_2013A!E:V,10,FALSE)</f>
        <v>8.3000000000000007</v>
      </c>
      <c r="X79">
        <f>VLOOKUP(A79,DATA_2013A!E:V,11,FALSE)</f>
        <v>0</v>
      </c>
      <c r="Y79">
        <f>VLOOKUP(A79,DATA_2013A!E:V,12,FALSE)</f>
        <v>0</v>
      </c>
      <c r="Z79">
        <f>VLOOKUP(A79,DATA_2013A!E:V,13,FALSE)</f>
        <v>194</v>
      </c>
      <c r="AA79">
        <f>VLOOKUP(A79,DATA_2013A!E:V,14,FALSE)</f>
        <v>110</v>
      </c>
      <c r="AB79">
        <f>VLOOKUP(A79,DATA_2013A!E:V,15,FALSE)</f>
        <v>0</v>
      </c>
      <c r="AC79">
        <f>VLOOKUP(A79,DATA_2013A!E:V,16,FALSE)</f>
        <v>0</v>
      </c>
      <c r="AD79">
        <f>VLOOKUP(A79,DATA_2013A!E:V,17,FALSE)</f>
        <v>0</v>
      </c>
    </row>
    <row r="80" spans="1:30" x14ac:dyDescent="0.3">
      <c r="A80" t="s">
        <v>415</v>
      </c>
      <c r="B80">
        <v>308</v>
      </c>
      <c r="C80" t="s">
        <v>21</v>
      </c>
      <c r="D80">
        <v>1990</v>
      </c>
      <c r="E80">
        <v>96286</v>
      </c>
      <c r="F80">
        <v>11</v>
      </c>
      <c r="G80">
        <v>10</v>
      </c>
      <c r="H80">
        <v>0</v>
      </c>
      <c r="I80">
        <v>0</v>
      </c>
      <c r="J80">
        <v>0</v>
      </c>
      <c r="K80">
        <v>0</v>
      </c>
      <c r="L80">
        <v>4.5999999999999996</v>
      </c>
      <c r="M80">
        <v>4.5</v>
      </c>
      <c r="Q80">
        <v>0</v>
      </c>
      <c r="R80">
        <f>VLOOKUP($A80,DATA_2013A!E:V,5,FALSE)</f>
        <v>2013</v>
      </c>
      <c r="S80">
        <f>VLOOKUP(A80,DATA_2013A!E:V,6,FALSE)</f>
        <v>105897</v>
      </c>
      <c r="T80">
        <f>VLOOKUP(A80,DATA_2013A!E:V,7,FALSE)</f>
        <v>7.5</v>
      </c>
      <c r="U80">
        <f>VLOOKUP(A80,DATA_2013A!E:V,8,FALSE)</f>
        <v>7.9</v>
      </c>
      <c r="V80">
        <f>VLOOKUP(A80,DATA_2013A!E:V,9,FALSE)</f>
        <v>1.1000000000000001</v>
      </c>
      <c r="W80">
        <f>VLOOKUP(A80,DATA_2013A!E:V,10,FALSE)</f>
        <v>1.1000000000000001</v>
      </c>
      <c r="X80">
        <f>VLOOKUP(A80,DATA_2013A!E:V,11,FALSE)</f>
        <v>0</v>
      </c>
      <c r="Y80">
        <f>VLOOKUP(A80,DATA_2013A!E:V,12,FALSE)</f>
        <v>0</v>
      </c>
      <c r="Z80">
        <f>VLOOKUP(A80,DATA_2013A!E:V,13,FALSE)</f>
        <v>4.0999999999999996</v>
      </c>
      <c r="AA80">
        <f>VLOOKUP(A80,DATA_2013A!E:V,14,FALSE)</f>
        <v>4.3</v>
      </c>
      <c r="AB80">
        <f>VLOOKUP(A80,DATA_2013A!E:V,15,FALSE)</f>
        <v>0</v>
      </c>
      <c r="AC80">
        <f>VLOOKUP(A80,DATA_2013A!E:V,16,FALSE)</f>
        <v>0</v>
      </c>
      <c r="AD80">
        <f>VLOOKUP(A80,DATA_2013A!E:V,17,FALSE)</f>
        <v>0</v>
      </c>
    </row>
    <row r="81" spans="1:30" x14ac:dyDescent="0.3">
      <c r="A81" t="s">
        <v>412</v>
      </c>
      <c r="B81">
        <v>316</v>
      </c>
      <c r="C81" t="s">
        <v>14</v>
      </c>
      <c r="D81">
        <v>1990</v>
      </c>
      <c r="E81">
        <v>130482</v>
      </c>
      <c r="F81">
        <v>66</v>
      </c>
      <c r="G81">
        <v>86</v>
      </c>
      <c r="H81">
        <v>4.5</v>
      </c>
      <c r="I81">
        <v>5.9</v>
      </c>
      <c r="J81">
        <v>0</v>
      </c>
      <c r="K81">
        <v>0</v>
      </c>
      <c r="L81">
        <v>50</v>
      </c>
      <c r="M81">
        <v>66</v>
      </c>
      <c r="R81">
        <f>VLOOKUP($A81,DATA_2013A!E:V,5,FALSE)</f>
        <v>2013</v>
      </c>
      <c r="S81">
        <f>VLOOKUP(A81,DATA_2013A!E:V,6,FALSE)</f>
        <v>165124</v>
      </c>
      <c r="T81">
        <f>VLOOKUP(A81,DATA_2013A!E:V,7,FALSE)</f>
        <v>48</v>
      </c>
      <c r="U81">
        <f>VLOOKUP(A81,DATA_2013A!E:V,8,FALSE)</f>
        <v>78</v>
      </c>
      <c r="V81">
        <f>VLOOKUP(A81,DATA_2013A!E:V,9,FALSE)</f>
        <v>1.3</v>
      </c>
      <c r="W81">
        <f>VLOOKUP(A81,DATA_2013A!E:V,10,FALSE)</f>
        <v>2.1</v>
      </c>
      <c r="X81">
        <f>VLOOKUP(A81,DATA_2013A!E:V,11,FALSE)</f>
        <v>0</v>
      </c>
      <c r="Y81">
        <f>VLOOKUP(A81,DATA_2013A!E:V,12,FALSE)</f>
        <v>0</v>
      </c>
      <c r="Z81">
        <f>VLOOKUP(A81,DATA_2013A!E:V,13,FALSE)</f>
        <v>33</v>
      </c>
      <c r="AA81">
        <f>VLOOKUP(A81,DATA_2013A!E:V,14,FALSE)</f>
        <v>55</v>
      </c>
      <c r="AB81">
        <f>VLOOKUP(A81,DATA_2013A!E:V,15,FALSE)</f>
        <v>0</v>
      </c>
      <c r="AC81">
        <f>VLOOKUP(A81,DATA_2013A!E:V,16,FALSE)</f>
        <v>0</v>
      </c>
      <c r="AD81">
        <f>VLOOKUP(A81,DATA_2013A!E:V,17,FALSE)</f>
        <v>0</v>
      </c>
    </row>
    <row r="82" spans="1:30" x14ac:dyDescent="0.3">
      <c r="A82" t="s">
        <v>409</v>
      </c>
      <c r="B82">
        <v>320</v>
      </c>
      <c r="C82" t="s">
        <v>21</v>
      </c>
      <c r="D82">
        <v>1990</v>
      </c>
      <c r="E82">
        <v>8890329</v>
      </c>
      <c r="F82">
        <v>136</v>
      </c>
      <c r="G82">
        <v>12000</v>
      </c>
      <c r="H82">
        <v>9.6999999999999993</v>
      </c>
      <c r="I82">
        <v>860</v>
      </c>
      <c r="J82">
        <v>0.43</v>
      </c>
      <c r="K82">
        <v>38</v>
      </c>
      <c r="L82">
        <v>75</v>
      </c>
      <c r="M82">
        <v>6600</v>
      </c>
      <c r="N82">
        <v>1.3</v>
      </c>
      <c r="O82">
        <v>0.94</v>
      </c>
      <c r="P82">
        <v>84</v>
      </c>
      <c r="Q82">
        <v>57</v>
      </c>
      <c r="R82">
        <f>VLOOKUP($A82,DATA_2013A!E:V,5,FALSE)</f>
        <v>2013</v>
      </c>
      <c r="S82">
        <f>VLOOKUP(A82,DATA_2013A!E:V,6,FALSE)</f>
        <v>15468203</v>
      </c>
      <c r="T82">
        <f>VLOOKUP(A82,DATA_2013A!E:V,7,FALSE)</f>
        <v>110</v>
      </c>
      <c r="U82">
        <f>VLOOKUP(A82,DATA_2013A!E:V,8,FALSE)</f>
        <v>17000</v>
      </c>
      <c r="V82">
        <f>VLOOKUP(A82,DATA_2013A!E:V,9,FALSE)</f>
        <v>1.6</v>
      </c>
      <c r="W82">
        <f>VLOOKUP(A82,DATA_2013A!E:V,10,FALSE)</f>
        <v>250</v>
      </c>
      <c r="X82">
        <f>VLOOKUP(A82,DATA_2013A!E:V,11,FALSE)</f>
        <v>2.6</v>
      </c>
      <c r="Y82">
        <f>VLOOKUP(A82,DATA_2013A!E:V,12,FALSE)</f>
        <v>410</v>
      </c>
      <c r="Z82">
        <f>VLOOKUP(A82,DATA_2013A!E:V,13,FALSE)</f>
        <v>60</v>
      </c>
      <c r="AA82">
        <f>VLOOKUP(A82,DATA_2013A!E:V,14,FALSE)</f>
        <v>9200</v>
      </c>
      <c r="AB82">
        <f>VLOOKUP(A82,DATA_2013A!E:V,15,FALSE)</f>
        <v>9.9</v>
      </c>
      <c r="AC82">
        <f>VLOOKUP(A82,DATA_2013A!E:V,16,FALSE)</f>
        <v>5.9</v>
      </c>
      <c r="AD82">
        <f>VLOOKUP(A82,DATA_2013A!E:V,17,FALSE)</f>
        <v>910</v>
      </c>
    </row>
    <row r="83" spans="1:30" x14ac:dyDescent="0.3">
      <c r="A83" t="s">
        <v>406</v>
      </c>
      <c r="B83">
        <v>324</v>
      </c>
      <c r="C83" t="s">
        <v>0</v>
      </c>
      <c r="D83">
        <v>1990</v>
      </c>
      <c r="E83">
        <v>6020113</v>
      </c>
      <c r="F83">
        <v>565</v>
      </c>
      <c r="G83">
        <v>34000</v>
      </c>
      <c r="H83">
        <v>91</v>
      </c>
      <c r="I83">
        <v>5500</v>
      </c>
      <c r="J83">
        <v>2.5</v>
      </c>
      <c r="K83">
        <v>150</v>
      </c>
      <c r="L83">
        <v>249</v>
      </c>
      <c r="M83">
        <v>15000</v>
      </c>
      <c r="N83">
        <v>1.5</v>
      </c>
      <c r="O83">
        <v>3.6</v>
      </c>
      <c r="P83">
        <v>220</v>
      </c>
      <c r="Q83">
        <v>13</v>
      </c>
      <c r="R83">
        <f>VLOOKUP($A83,DATA_2013A!E:V,5,FALSE)</f>
        <v>2013</v>
      </c>
      <c r="S83">
        <f>VLOOKUP(A83,DATA_2013A!E:V,6,FALSE)</f>
        <v>11745189</v>
      </c>
      <c r="T83">
        <f>VLOOKUP(A83,DATA_2013A!E:V,7,FALSE)</f>
        <v>244</v>
      </c>
      <c r="U83">
        <f>VLOOKUP(A83,DATA_2013A!E:V,8,FALSE)</f>
        <v>29000</v>
      </c>
      <c r="V83">
        <f>VLOOKUP(A83,DATA_2013A!E:V,9,FALSE)</f>
        <v>27</v>
      </c>
      <c r="W83">
        <f>VLOOKUP(A83,DATA_2013A!E:V,10,FALSE)</f>
        <v>3200</v>
      </c>
      <c r="X83">
        <f>VLOOKUP(A83,DATA_2013A!E:V,11,FALSE)</f>
        <v>14</v>
      </c>
      <c r="Y83">
        <f>VLOOKUP(A83,DATA_2013A!E:V,12,FALSE)</f>
        <v>1700</v>
      </c>
      <c r="Z83">
        <f>VLOOKUP(A83,DATA_2013A!E:V,13,FALSE)</f>
        <v>177</v>
      </c>
      <c r="AA83">
        <f>VLOOKUP(A83,DATA_2013A!E:V,14,FALSE)</f>
        <v>21000</v>
      </c>
      <c r="AB83">
        <f>VLOOKUP(A83,DATA_2013A!E:V,15,FALSE)</f>
        <v>25</v>
      </c>
      <c r="AC83">
        <f>VLOOKUP(A83,DATA_2013A!E:V,16,FALSE)</f>
        <v>43</v>
      </c>
      <c r="AD83">
        <f>VLOOKUP(A83,DATA_2013A!E:V,17,FALSE)</f>
        <v>5100</v>
      </c>
    </row>
    <row r="84" spans="1:30" x14ac:dyDescent="0.3">
      <c r="A84" t="s">
        <v>403</v>
      </c>
      <c r="B84">
        <v>624</v>
      </c>
      <c r="C84" t="s">
        <v>0</v>
      </c>
      <c r="D84">
        <v>1990</v>
      </c>
      <c r="E84">
        <v>1017385</v>
      </c>
      <c r="F84">
        <v>452</v>
      </c>
      <c r="G84">
        <v>4600</v>
      </c>
      <c r="H84">
        <v>60</v>
      </c>
      <c r="I84">
        <v>610</v>
      </c>
      <c r="J84">
        <v>5.8</v>
      </c>
      <c r="K84">
        <v>59</v>
      </c>
      <c r="L84">
        <v>255</v>
      </c>
      <c r="M84">
        <v>2600</v>
      </c>
      <c r="N84">
        <v>5</v>
      </c>
      <c r="O84">
        <v>12</v>
      </c>
      <c r="P84">
        <v>130</v>
      </c>
      <c r="Q84">
        <v>45</v>
      </c>
      <c r="R84">
        <f>VLOOKUP($A84,DATA_2013A!E:V,5,FALSE)</f>
        <v>2013</v>
      </c>
      <c r="S84">
        <f>VLOOKUP(A84,DATA_2013A!E:V,6,FALSE)</f>
        <v>1704255</v>
      </c>
      <c r="T84">
        <f>VLOOKUP(A84,DATA_2013A!E:V,7,FALSE)</f>
        <v>515</v>
      </c>
      <c r="U84">
        <f>VLOOKUP(A84,DATA_2013A!E:V,8,FALSE)</f>
        <v>8800</v>
      </c>
      <c r="V84">
        <f>VLOOKUP(A84,DATA_2013A!E:V,9,FALSE)</f>
        <v>71</v>
      </c>
      <c r="W84">
        <f>VLOOKUP(A84,DATA_2013A!E:V,10,FALSE)</f>
        <v>1200</v>
      </c>
      <c r="X84">
        <f>VLOOKUP(A84,DATA_2013A!E:V,11,FALSE)</f>
        <v>80</v>
      </c>
      <c r="Y84">
        <f>VLOOKUP(A84,DATA_2013A!E:V,12,FALSE)</f>
        <v>1400</v>
      </c>
      <c r="Z84">
        <f>VLOOKUP(A84,DATA_2013A!E:V,13,FALSE)</f>
        <v>387</v>
      </c>
      <c r="AA84">
        <f>VLOOKUP(A84,DATA_2013A!E:V,14,FALSE)</f>
        <v>6600</v>
      </c>
      <c r="AB84">
        <f>VLOOKUP(A84,DATA_2013A!E:V,15,FALSE)</f>
        <v>42</v>
      </c>
      <c r="AC84">
        <f>VLOOKUP(A84,DATA_2013A!E:V,16,FALSE)</f>
        <v>158</v>
      </c>
      <c r="AD84">
        <f>VLOOKUP(A84,DATA_2013A!E:V,17,FALSE)</f>
        <v>2700</v>
      </c>
    </row>
    <row r="85" spans="1:30" x14ac:dyDescent="0.3">
      <c r="A85" t="s">
        <v>400</v>
      </c>
      <c r="B85">
        <v>328</v>
      </c>
      <c r="C85" t="s">
        <v>21</v>
      </c>
      <c r="D85">
        <v>1990</v>
      </c>
      <c r="E85">
        <v>725043</v>
      </c>
      <c r="F85">
        <v>198</v>
      </c>
      <c r="G85">
        <v>1400</v>
      </c>
      <c r="H85">
        <v>7.5</v>
      </c>
      <c r="I85">
        <v>54</v>
      </c>
      <c r="J85">
        <v>0.41</v>
      </c>
      <c r="K85">
        <v>3</v>
      </c>
      <c r="L85">
        <v>90</v>
      </c>
      <c r="M85">
        <v>650</v>
      </c>
      <c r="N85">
        <v>0.72</v>
      </c>
      <c r="O85">
        <v>0.64</v>
      </c>
      <c r="P85">
        <v>4.5999999999999996</v>
      </c>
      <c r="Q85">
        <v>26</v>
      </c>
      <c r="R85">
        <f>VLOOKUP($A85,DATA_2013A!E:V,5,FALSE)</f>
        <v>2013</v>
      </c>
      <c r="S85">
        <f>VLOOKUP(A85,DATA_2013A!E:V,6,FALSE)</f>
        <v>799613</v>
      </c>
      <c r="T85">
        <f>VLOOKUP(A85,DATA_2013A!E:V,7,FALSE)</f>
        <v>129</v>
      </c>
      <c r="U85">
        <f>VLOOKUP(A85,DATA_2013A!E:V,8,FALSE)</f>
        <v>1000</v>
      </c>
      <c r="V85">
        <f>VLOOKUP(A85,DATA_2013A!E:V,9,FALSE)</f>
        <v>16</v>
      </c>
      <c r="W85">
        <f>VLOOKUP(A85,DATA_2013A!E:V,10,FALSE)</f>
        <v>130</v>
      </c>
      <c r="X85">
        <f>VLOOKUP(A85,DATA_2013A!E:V,11,FALSE)</f>
        <v>3.8</v>
      </c>
      <c r="Y85">
        <f>VLOOKUP(A85,DATA_2013A!E:V,12,FALSE)</f>
        <v>30</v>
      </c>
      <c r="Z85">
        <f>VLOOKUP(A85,DATA_2013A!E:V,13,FALSE)</f>
        <v>109</v>
      </c>
      <c r="AA85">
        <f>VLOOKUP(A85,DATA_2013A!E:V,14,FALSE)</f>
        <v>870</v>
      </c>
      <c r="AB85">
        <f>VLOOKUP(A85,DATA_2013A!E:V,15,FALSE)</f>
        <v>21</v>
      </c>
      <c r="AC85">
        <f>VLOOKUP(A85,DATA_2013A!E:V,16,FALSE)</f>
        <v>23</v>
      </c>
      <c r="AD85">
        <f>VLOOKUP(A85,DATA_2013A!E:V,17,FALSE)</f>
        <v>180</v>
      </c>
    </row>
    <row r="86" spans="1:30" x14ac:dyDescent="0.3">
      <c r="A86" t="s">
        <v>397</v>
      </c>
      <c r="B86">
        <v>332</v>
      </c>
      <c r="C86" t="s">
        <v>21</v>
      </c>
      <c r="D86">
        <v>1990</v>
      </c>
      <c r="E86">
        <v>7110116</v>
      </c>
      <c r="F86">
        <v>352</v>
      </c>
      <c r="G86">
        <v>25000</v>
      </c>
      <c r="H86">
        <v>50</v>
      </c>
      <c r="I86">
        <v>3500</v>
      </c>
      <c r="J86">
        <v>20</v>
      </c>
      <c r="K86">
        <v>1400</v>
      </c>
      <c r="L86">
        <v>250</v>
      </c>
      <c r="M86">
        <v>18000</v>
      </c>
      <c r="N86">
        <v>21</v>
      </c>
      <c r="O86">
        <v>53</v>
      </c>
      <c r="P86">
        <v>3700</v>
      </c>
      <c r="R86">
        <f>VLOOKUP($A86,DATA_2013A!E:V,5,FALSE)</f>
        <v>2013</v>
      </c>
      <c r="S86">
        <f>VLOOKUP(A86,DATA_2013A!E:V,6,FALSE)</f>
        <v>10317461</v>
      </c>
      <c r="T86">
        <f>VLOOKUP(A86,DATA_2013A!E:V,7,FALSE)</f>
        <v>254</v>
      </c>
      <c r="U86">
        <f>VLOOKUP(A86,DATA_2013A!E:V,8,FALSE)</f>
        <v>26000</v>
      </c>
      <c r="V86">
        <f>VLOOKUP(A86,DATA_2013A!E:V,9,FALSE)</f>
        <v>26</v>
      </c>
      <c r="W86">
        <f>VLOOKUP(A86,DATA_2013A!E:V,10,FALSE)</f>
        <v>2700</v>
      </c>
      <c r="X86">
        <f>VLOOKUP(A86,DATA_2013A!E:V,11,FALSE)</f>
        <v>8.5</v>
      </c>
      <c r="Y86">
        <f>VLOOKUP(A86,DATA_2013A!E:V,12,FALSE)</f>
        <v>880</v>
      </c>
      <c r="Z86">
        <f>VLOOKUP(A86,DATA_2013A!E:V,13,FALSE)</f>
        <v>206</v>
      </c>
      <c r="AA86">
        <f>VLOOKUP(A86,DATA_2013A!E:V,14,FALSE)</f>
        <v>21000</v>
      </c>
      <c r="AB86">
        <f>VLOOKUP(A86,DATA_2013A!E:V,15,FALSE)</f>
        <v>21</v>
      </c>
      <c r="AC86">
        <f>VLOOKUP(A86,DATA_2013A!E:V,16,FALSE)</f>
        <v>43</v>
      </c>
      <c r="AD86">
        <f>VLOOKUP(A86,DATA_2013A!E:V,17,FALSE)</f>
        <v>4400</v>
      </c>
    </row>
    <row r="87" spans="1:30" x14ac:dyDescent="0.3">
      <c r="A87" t="s">
        <v>394</v>
      </c>
      <c r="B87">
        <v>340</v>
      </c>
      <c r="C87" t="s">
        <v>21</v>
      </c>
      <c r="D87">
        <v>1990</v>
      </c>
      <c r="E87">
        <v>4903694</v>
      </c>
      <c r="F87">
        <v>169</v>
      </c>
      <c r="G87">
        <v>8300</v>
      </c>
      <c r="H87">
        <v>6.4</v>
      </c>
      <c r="I87">
        <v>310</v>
      </c>
      <c r="J87">
        <v>1.9</v>
      </c>
      <c r="K87">
        <v>95</v>
      </c>
      <c r="L87">
        <v>114</v>
      </c>
      <c r="M87">
        <v>5600</v>
      </c>
      <c r="N87">
        <v>5.8</v>
      </c>
      <c r="O87">
        <v>6.5</v>
      </c>
      <c r="P87">
        <v>320</v>
      </c>
      <c r="Q87">
        <v>65</v>
      </c>
      <c r="R87">
        <f>VLOOKUP($A87,DATA_2013A!E:V,5,FALSE)</f>
        <v>2013</v>
      </c>
      <c r="S87">
        <f>VLOOKUP(A87,DATA_2013A!E:V,6,FALSE)</f>
        <v>8097688</v>
      </c>
      <c r="T87">
        <f>VLOOKUP(A87,DATA_2013A!E:V,7,FALSE)</f>
        <v>74</v>
      </c>
      <c r="U87">
        <f>VLOOKUP(A87,DATA_2013A!E:V,8,FALSE)</f>
        <v>6000</v>
      </c>
      <c r="V87">
        <f>VLOOKUP(A87,DATA_2013A!E:V,9,FALSE)</f>
        <v>2.9</v>
      </c>
      <c r="W87">
        <f>VLOOKUP(A87,DATA_2013A!E:V,10,FALSE)</f>
        <v>230</v>
      </c>
      <c r="X87">
        <f>VLOOKUP(A87,DATA_2013A!E:V,11,FALSE)</f>
        <v>1.3</v>
      </c>
      <c r="Y87">
        <f>VLOOKUP(A87,DATA_2013A!E:V,12,FALSE)</f>
        <v>110</v>
      </c>
      <c r="Z87">
        <f>VLOOKUP(A87,DATA_2013A!E:V,13,FALSE)</f>
        <v>54</v>
      </c>
      <c r="AA87">
        <f>VLOOKUP(A87,DATA_2013A!E:V,14,FALSE)</f>
        <v>4400</v>
      </c>
      <c r="AB87">
        <f>VLOOKUP(A87,DATA_2013A!E:V,15,FALSE)</f>
        <v>10</v>
      </c>
      <c r="AC87">
        <f>VLOOKUP(A87,DATA_2013A!E:V,16,FALSE)</f>
        <v>5.6</v>
      </c>
      <c r="AD87">
        <f>VLOOKUP(A87,DATA_2013A!E:V,17,FALSE)</f>
        <v>450</v>
      </c>
    </row>
    <row r="88" spans="1:30" x14ac:dyDescent="0.3">
      <c r="A88" t="s">
        <v>391</v>
      </c>
      <c r="B88">
        <v>348</v>
      </c>
      <c r="C88" t="s">
        <v>28</v>
      </c>
      <c r="D88">
        <v>1990</v>
      </c>
      <c r="E88">
        <v>10385061</v>
      </c>
      <c r="F88">
        <v>51</v>
      </c>
      <c r="G88">
        <v>5300</v>
      </c>
      <c r="H88">
        <v>5.3</v>
      </c>
      <c r="I88">
        <v>550</v>
      </c>
      <c r="J88">
        <v>0</v>
      </c>
      <c r="K88">
        <v>0</v>
      </c>
      <c r="L88">
        <v>39</v>
      </c>
      <c r="M88">
        <v>4100</v>
      </c>
      <c r="N88">
        <v>0.02</v>
      </c>
      <c r="O88">
        <v>0.01</v>
      </c>
      <c r="P88">
        <v>0.72</v>
      </c>
      <c r="Q88">
        <v>88</v>
      </c>
      <c r="R88">
        <f>VLOOKUP($A88,DATA_2013A!E:V,5,FALSE)</f>
        <v>2013</v>
      </c>
      <c r="S88">
        <f>VLOOKUP(A88,DATA_2013A!E:V,6,FALSE)</f>
        <v>9954941</v>
      </c>
      <c r="T88">
        <f>VLOOKUP(A88,DATA_2013A!E:V,7,FALSE)</f>
        <v>29</v>
      </c>
      <c r="U88">
        <f>VLOOKUP(A88,DATA_2013A!E:V,8,FALSE)</f>
        <v>2900</v>
      </c>
      <c r="V88">
        <f>VLOOKUP(A88,DATA_2013A!E:V,9,FALSE)</f>
        <v>0.81</v>
      </c>
      <c r="W88">
        <f>VLOOKUP(A88,DATA_2013A!E:V,10,FALSE)</f>
        <v>81</v>
      </c>
      <c r="X88">
        <f>VLOOKUP(A88,DATA_2013A!E:V,11,FALSE)</f>
        <v>0.01</v>
      </c>
      <c r="Y88">
        <f>VLOOKUP(A88,DATA_2013A!E:V,12,FALSE)</f>
        <v>1</v>
      </c>
      <c r="Z88">
        <f>VLOOKUP(A88,DATA_2013A!E:V,13,FALSE)</f>
        <v>18</v>
      </c>
      <c r="AA88">
        <f>VLOOKUP(A88,DATA_2013A!E:V,14,FALSE)</f>
        <v>1800</v>
      </c>
      <c r="AB88">
        <f>VLOOKUP(A88,DATA_2013A!E:V,15,FALSE)</f>
        <v>0.2</v>
      </c>
      <c r="AC88">
        <f>VLOOKUP(A88,DATA_2013A!E:V,16,FALSE)</f>
        <v>0.04</v>
      </c>
      <c r="AD88">
        <f>VLOOKUP(A88,DATA_2013A!E:V,17,FALSE)</f>
        <v>3.5</v>
      </c>
    </row>
    <row r="89" spans="1:30" x14ac:dyDescent="0.3">
      <c r="A89" t="s">
        <v>388</v>
      </c>
      <c r="B89">
        <v>352</v>
      </c>
      <c r="C89" t="s">
        <v>28</v>
      </c>
      <c r="D89">
        <v>1990</v>
      </c>
      <c r="E89">
        <v>254830</v>
      </c>
      <c r="F89">
        <v>10</v>
      </c>
      <c r="G89">
        <v>26</v>
      </c>
      <c r="H89">
        <v>0.4</v>
      </c>
      <c r="I89">
        <v>1</v>
      </c>
      <c r="J89">
        <v>0</v>
      </c>
      <c r="K89">
        <v>0</v>
      </c>
      <c r="L89">
        <v>7.8</v>
      </c>
      <c r="M89">
        <v>20</v>
      </c>
      <c r="N89">
        <v>0.35</v>
      </c>
      <c r="O89">
        <v>0.03</v>
      </c>
      <c r="P89">
        <v>7.0000000000000007E-2</v>
      </c>
      <c r="Q89">
        <v>90</v>
      </c>
      <c r="R89">
        <f>VLOOKUP($A89,DATA_2013A!E:V,5,FALSE)</f>
        <v>2013</v>
      </c>
      <c r="S89">
        <f>VLOOKUP(A89,DATA_2013A!E:V,6,FALSE)</f>
        <v>329535</v>
      </c>
      <c r="T89">
        <f>VLOOKUP(A89,DATA_2013A!E:V,7,FALSE)</f>
        <v>3.8</v>
      </c>
      <c r="U89">
        <f>VLOOKUP(A89,DATA_2013A!E:V,8,FALSE)</f>
        <v>12</v>
      </c>
      <c r="V89">
        <f>VLOOKUP(A89,DATA_2013A!E:V,9,FALSE)</f>
        <v>0.28000000000000003</v>
      </c>
      <c r="W89">
        <f>VLOOKUP(A89,DATA_2013A!E:V,10,FALSE)</f>
        <v>0.93</v>
      </c>
      <c r="X89">
        <f>VLOOKUP(A89,DATA_2013A!E:V,11,FALSE)</f>
        <v>0</v>
      </c>
      <c r="Y89">
        <f>VLOOKUP(A89,DATA_2013A!E:V,12,FALSE)</f>
        <v>0</v>
      </c>
      <c r="Z89">
        <f>VLOOKUP(A89,DATA_2013A!E:V,13,FALSE)</f>
        <v>3.6</v>
      </c>
      <c r="AA89">
        <f>VLOOKUP(A89,DATA_2013A!E:V,14,FALSE)</f>
        <v>12</v>
      </c>
      <c r="AB89">
        <f>VLOOKUP(A89,DATA_2013A!E:V,15,FALSE)</f>
        <v>11</v>
      </c>
      <c r="AC89">
        <f>VLOOKUP(A89,DATA_2013A!E:V,16,FALSE)</f>
        <v>0.4</v>
      </c>
      <c r="AD89">
        <f>VLOOKUP(A89,DATA_2013A!E:V,17,FALSE)</f>
        <v>1.3</v>
      </c>
    </row>
    <row r="90" spans="1:30" x14ac:dyDescent="0.3">
      <c r="A90" t="s">
        <v>385</v>
      </c>
      <c r="B90">
        <v>356</v>
      </c>
      <c r="C90" t="s">
        <v>83</v>
      </c>
      <c r="D90">
        <v>1990</v>
      </c>
      <c r="E90">
        <v>868890700</v>
      </c>
      <c r="F90">
        <v>465</v>
      </c>
      <c r="G90">
        <v>4000000</v>
      </c>
      <c r="H90">
        <v>38</v>
      </c>
      <c r="I90">
        <v>330000</v>
      </c>
      <c r="J90">
        <v>0.08</v>
      </c>
      <c r="K90">
        <v>670</v>
      </c>
      <c r="L90">
        <v>217</v>
      </c>
      <c r="M90">
        <v>1900000</v>
      </c>
      <c r="N90">
        <v>0.14000000000000001</v>
      </c>
      <c r="O90">
        <v>0.31</v>
      </c>
      <c r="P90">
        <v>2700</v>
      </c>
      <c r="Q90">
        <v>81</v>
      </c>
      <c r="R90">
        <f>VLOOKUP($A90,DATA_2013A!E:V,5,FALSE)</f>
        <v>2013</v>
      </c>
      <c r="S90">
        <f>VLOOKUP(A90,DATA_2013A!E:V,6,FALSE)</f>
        <v>1252139596</v>
      </c>
      <c r="T90">
        <f>VLOOKUP(A90,DATA_2013A!E:V,7,FALSE)</f>
        <v>211</v>
      </c>
      <c r="U90">
        <f>VLOOKUP(A90,DATA_2013A!E:V,8,FALSE)</f>
        <v>2600000</v>
      </c>
      <c r="V90">
        <f>VLOOKUP(A90,DATA_2013A!E:V,9,FALSE)</f>
        <v>19</v>
      </c>
      <c r="W90">
        <f>VLOOKUP(A90,DATA_2013A!E:V,10,FALSE)</f>
        <v>240000</v>
      </c>
      <c r="X90">
        <f>VLOOKUP(A90,DATA_2013A!E:V,11,FALSE)</f>
        <v>3</v>
      </c>
      <c r="Y90">
        <f>VLOOKUP(A90,DATA_2013A!E:V,12,FALSE)</f>
        <v>38000</v>
      </c>
      <c r="Z90">
        <f>VLOOKUP(A90,DATA_2013A!E:V,13,FALSE)</f>
        <v>171</v>
      </c>
      <c r="AA90">
        <f>VLOOKUP(A90,DATA_2013A!E:V,14,FALSE)</f>
        <v>2100000</v>
      </c>
      <c r="AB90">
        <f>VLOOKUP(A90,DATA_2013A!E:V,15,FALSE)</f>
        <v>5.7</v>
      </c>
      <c r="AC90">
        <f>VLOOKUP(A90,DATA_2013A!E:V,16,FALSE)</f>
        <v>9.6999999999999993</v>
      </c>
      <c r="AD90">
        <f>VLOOKUP(A90,DATA_2013A!E:V,17,FALSE)</f>
        <v>120000</v>
      </c>
    </row>
    <row r="91" spans="1:30" x14ac:dyDescent="0.3">
      <c r="A91" t="s">
        <v>382</v>
      </c>
      <c r="B91">
        <v>360</v>
      </c>
      <c r="C91" t="s">
        <v>83</v>
      </c>
      <c r="D91">
        <v>1990</v>
      </c>
      <c r="E91">
        <v>178633239</v>
      </c>
      <c r="F91">
        <v>443</v>
      </c>
      <c r="G91">
        <v>790000</v>
      </c>
      <c r="H91">
        <v>70</v>
      </c>
      <c r="I91">
        <v>120000</v>
      </c>
      <c r="J91">
        <v>0</v>
      </c>
      <c r="K91">
        <v>1</v>
      </c>
      <c r="L91">
        <v>206</v>
      </c>
      <c r="M91">
        <v>370000</v>
      </c>
      <c r="N91">
        <v>0</v>
      </c>
      <c r="O91">
        <v>0</v>
      </c>
      <c r="P91">
        <v>0.93</v>
      </c>
      <c r="Q91">
        <v>20</v>
      </c>
      <c r="R91">
        <f>VLOOKUP($A91,DATA_2013A!E:V,5,FALSE)</f>
        <v>2013</v>
      </c>
      <c r="S91">
        <f>VLOOKUP(A91,DATA_2013A!E:V,6,FALSE)</f>
        <v>249865631</v>
      </c>
      <c r="T91">
        <f>VLOOKUP(A91,DATA_2013A!E:V,7,FALSE)</f>
        <v>272</v>
      </c>
      <c r="U91">
        <f>VLOOKUP(A91,DATA_2013A!E:V,8,FALSE)</f>
        <v>680000</v>
      </c>
      <c r="V91">
        <f>VLOOKUP(A91,DATA_2013A!E:V,9,FALSE)</f>
        <v>25</v>
      </c>
      <c r="W91">
        <f>VLOOKUP(A91,DATA_2013A!E:V,10,FALSE)</f>
        <v>64000</v>
      </c>
      <c r="X91">
        <f>VLOOKUP(A91,DATA_2013A!E:V,11,FALSE)</f>
        <v>1.6</v>
      </c>
      <c r="Y91">
        <f>VLOOKUP(A91,DATA_2013A!E:V,12,FALSE)</f>
        <v>3900</v>
      </c>
      <c r="Z91">
        <f>VLOOKUP(A91,DATA_2013A!E:V,13,FALSE)</f>
        <v>183</v>
      </c>
      <c r="AA91">
        <f>VLOOKUP(A91,DATA_2013A!E:V,14,FALSE)</f>
        <v>460000</v>
      </c>
      <c r="AB91">
        <f>VLOOKUP(A91,DATA_2013A!E:V,15,FALSE)</f>
        <v>3.2</v>
      </c>
      <c r="AC91">
        <f>VLOOKUP(A91,DATA_2013A!E:V,16,FALSE)</f>
        <v>5.8</v>
      </c>
      <c r="AD91">
        <f>VLOOKUP(A91,DATA_2013A!E:V,17,FALSE)</f>
        <v>15000</v>
      </c>
    </row>
    <row r="92" spans="1:30" x14ac:dyDescent="0.3">
      <c r="A92" t="s">
        <v>379</v>
      </c>
      <c r="B92">
        <v>364</v>
      </c>
      <c r="C92" t="s">
        <v>7</v>
      </c>
      <c r="D92">
        <v>1990</v>
      </c>
      <c r="E92">
        <v>56361868</v>
      </c>
      <c r="F92">
        <v>50</v>
      </c>
      <c r="G92">
        <v>28000</v>
      </c>
      <c r="H92">
        <v>5</v>
      </c>
      <c r="I92">
        <v>2800</v>
      </c>
      <c r="J92">
        <v>0.01</v>
      </c>
      <c r="K92">
        <v>3</v>
      </c>
      <c r="L92">
        <v>32</v>
      </c>
      <c r="M92">
        <v>18000</v>
      </c>
      <c r="N92">
        <v>0.06</v>
      </c>
      <c r="O92">
        <v>0.02</v>
      </c>
      <c r="P92">
        <v>10</v>
      </c>
      <c r="Q92">
        <v>51</v>
      </c>
      <c r="R92">
        <f>VLOOKUP($A92,DATA_2013A!E:V,5,FALSE)</f>
        <v>2013</v>
      </c>
      <c r="S92">
        <f>VLOOKUP(A92,DATA_2013A!E:V,6,FALSE)</f>
        <v>77447168</v>
      </c>
      <c r="T92">
        <f>VLOOKUP(A92,DATA_2013A!E:V,7,FALSE)</f>
        <v>32</v>
      </c>
      <c r="U92">
        <f>VLOOKUP(A92,DATA_2013A!E:V,8,FALSE)</f>
        <v>24000</v>
      </c>
      <c r="V92">
        <f>VLOOKUP(A92,DATA_2013A!E:V,9,FALSE)</f>
        <v>3.2</v>
      </c>
      <c r="W92">
        <f>VLOOKUP(A92,DATA_2013A!E:V,10,FALSE)</f>
        <v>2500</v>
      </c>
      <c r="X92">
        <f>VLOOKUP(A92,DATA_2013A!E:V,11,FALSE)</f>
        <v>0.1</v>
      </c>
      <c r="Y92">
        <f>VLOOKUP(A92,DATA_2013A!E:V,12,FALSE)</f>
        <v>78</v>
      </c>
      <c r="Z92">
        <f>VLOOKUP(A92,DATA_2013A!E:V,13,FALSE)</f>
        <v>21</v>
      </c>
      <c r="AA92">
        <f>VLOOKUP(A92,DATA_2013A!E:V,14,FALSE)</f>
        <v>16000</v>
      </c>
      <c r="AB92">
        <f>VLOOKUP(A92,DATA_2013A!E:V,15,FALSE)</f>
        <v>1.6</v>
      </c>
      <c r="AC92">
        <f>VLOOKUP(A92,DATA_2013A!E:V,16,FALSE)</f>
        <v>0.34</v>
      </c>
      <c r="AD92">
        <f>VLOOKUP(A92,DATA_2013A!E:V,17,FALSE)</f>
        <v>260</v>
      </c>
    </row>
    <row r="93" spans="1:30" x14ac:dyDescent="0.3">
      <c r="A93" t="s">
        <v>376</v>
      </c>
      <c r="B93">
        <v>368</v>
      </c>
      <c r="C93" t="s">
        <v>7</v>
      </c>
      <c r="D93">
        <v>1990</v>
      </c>
      <c r="E93">
        <v>17517521</v>
      </c>
      <c r="F93">
        <v>68</v>
      </c>
      <c r="G93">
        <v>12000</v>
      </c>
      <c r="H93">
        <v>5.7</v>
      </c>
      <c r="I93">
        <v>990</v>
      </c>
      <c r="J93">
        <v>0</v>
      </c>
      <c r="K93">
        <v>0</v>
      </c>
      <c r="L93">
        <v>54</v>
      </c>
      <c r="M93">
        <v>9500</v>
      </c>
      <c r="Q93">
        <v>160</v>
      </c>
      <c r="R93">
        <f>VLOOKUP($A93,DATA_2013A!E:V,5,FALSE)</f>
        <v>2013</v>
      </c>
      <c r="S93">
        <f>VLOOKUP(A93,DATA_2013A!E:V,6,FALSE)</f>
        <v>33765232</v>
      </c>
      <c r="T93">
        <f>VLOOKUP(A93,DATA_2013A!E:V,7,FALSE)</f>
        <v>75</v>
      </c>
      <c r="U93">
        <f>VLOOKUP(A93,DATA_2013A!E:V,8,FALSE)</f>
        <v>25000</v>
      </c>
      <c r="V93">
        <f>VLOOKUP(A93,DATA_2013A!E:V,9,FALSE)</f>
        <v>2.2999999999999998</v>
      </c>
      <c r="W93">
        <f>VLOOKUP(A93,DATA_2013A!E:V,10,FALSE)</f>
        <v>780</v>
      </c>
      <c r="X93">
        <f>VLOOKUP(A93,DATA_2013A!E:V,11,FALSE)</f>
        <v>0</v>
      </c>
      <c r="Y93">
        <f>VLOOKUP(A93,DATA_2013A!E:V,12,FALSE)</f>
        <v>0</v>
      </c>
      <c r="Z93">
        <f>VLOOKUP(A93,DATA_2013A!E:V,13,FALSE)</f>
        <v>45</v>
      </c>
      <c r="AA93">
        <f>VLOOKUP(A93,DATA_2013A!E:V,14,FALSE)</f>
        <v>15000</v>
      </c>
      <c r="AB93">
        <f>VLOOKUP(A93,DATA_2013A!E:V,15,FALSE)</f>
        <v>0</v>
      </c>
      <c r="AC93">
        <f>VLOOKUP(A93,DATA_2013A!E:V,16,FALSE)</f>
        <v>0</v>
      </c>
      <c r="AD93">
        <f>VLOOKUP(A93,DATA_2013A!E:V,17,FALSE)</f>
        <v>0</v>
      </c>
    </row>
    <row r="94" spans="1:30" x14ac:dyDescent="0.3">
      <c r="A94" t="s">
        <v>373</v>
      </c>
      <c r="B94">
        <v>372</v>
      </c>
      <c r="C94" t="s">
        <v>28</v>
      </c>
      <c r="D94">
        <v>1990</v>
      </c>
      <c r="E94">
        <v>3531185</v>
      </c>
      <c r="F94">
        <v>26</v>
      </c>
      <c r="G94">
        <v>910</v>
      </c>
      <c r="H94">
        <v>1.5</v>
      </c>
      <c r="I94">
        <v>51</v>
      </c>
      <c r="J94">
        <v>0</v>
      </c>
      <c r="K94">
        <v>0</v>
      </c>
      <c r="L94">
        <v>21</v>
      </c>
      <c r="M94">
        <v>740</v>
      </c>
      <c r="N94">
        <v>0.1</v>
      </c>
      <c r="O94">
        <v>0.02</v>
      </c>
      <c r="P94">
        <v>0.7</v>
      </c>
      <c r="Q94">
        <v>84</v>
      </c>
      <c r="R94">
        <f>VLOOKUP($A94,DATA_2013A!E:V,5,FALSE)</f>
        <v>2013</v>
      </c>
      <c r="S94">
        <f>VLOOKUP(A94,DATA_2013A!E:V,6,FALSE)</f>
        <v>4627173</v>
      </c>
      <c r="T94">
        <f>VLOOKUP(A94,DATA_2013A!E:V,7,FALSE)</f>
        <v>11</v>
      </c>
      <c r="U94">
        <f>VLOOKUP(A94,DATA_2013A!E:V,8,FALSE)</f>
        <v>490</v>
      </c>
      <c r="V94">
        <f>VLOOKUP(A94,DATA_2013A!E:V,9,FALSE)</f>
        <v>0.4</v>
      </c>
      <c r="W94">
        <f>VLOOKUP(A94,DATA_2013A!E:V,10,FALSE)</f>
        <v>18</v>
      </c>
      <c r="X94">
        <f>VLOOKUP(A94,DATA_2013A!E:V,11,FALSE)</f>
        <v>0</v>
      </c>
      <c r="Y94">
        <f>VLOOKUP(A94,DATA_2013A!E:V,12,FALSE)</f>
        <v>0</v>
      </c>
      <c r="Z94">
        <f>VLOOKUP(A94,DATA_2013A!E:V,13,FALSE)</f>
        <v>8.5</v>
      </c>
      <c r="AA94">
        <f>VLOOKUP(A94,DATA_2013A!E:V,14,FALSE)</f>
        <v>390</v>
      </c>
      <c r="AB94">
        <f>VLOOKUP(A94,DATA_2013A!E:V,15,FALSE)</f>
        <v>1.5</v>
      </c>
      <c r="AC94">
        <f>VLOOKUP(A94,DATA_2013A!E:V,16,FALSE)</f>
        <v>0.13</v>
      </c>
      <c r="AD94">
        <f>VLOOKUP(A94,DATA_2013A!E:V,17,FALSE)</f>
        <v>5.9</v>
      </c>
    </row>
    <row r="95" spans="1:30" x14ac:dyDescent="0.3">
      <c r="A95" t="s">
        <v>370</v>
      </c>
      <c r="B95">
        <v>376</v>
      </c>
      <c r="C95" t="s">
        <v>28</v>
      </c>
      <c r="D95">
        <v>1990</v>
      </c>
      <c r="E95">
        <v>4499161</v>
      </c>
      <c r="F95">
        <v>12</v>
      </c>
      <c r="G95">
        <v>550</v>
      </c>
      <c r="H95">
        <v>0.47</v>
      </c>
      <c r="I95">
        <v>21</v>
      </c>
      <c r="J95">
        <v>0</v>
      </c>
      <c r="K95">
        <v>0</v>
      </c>
      <c r="L95">
        <v>9</v>
      </c>
      <c r="M95">
        <v>400</v>
      </c>
      <c r="N95">
        <v>0.39</v>
      </c>
      <c r="O95">
        <v>0.04</v>
      </c>
      <c r="P95">
        <v>1.6</v>
      </c>
      <c r="Q95">
        <v>58</v>
      </c>
      <c r="R95">
        <f>VLOOKUP($A95,DATA_2013A!E:V,5,FALSE)</f>
        <v>2013</v>
      </c>
      <c r="S95">
        <f>VLOOKUP(A95,DATA_2013A!E:V,6,FALSE)</f>
        <v>7733144</v>
      </c>
      <c r="T95">
        <f>VLOOKUP(A95,DATA_2013A!E:V,7,FALSE)</f>
        <v>7.1</v>
      </c>
      <c r="U95">
        <f>VLOOKUP(A95,DATA_2013A!E:V,8,FALSE)</f>
        <v>550</v>
      </c>
      <c r="V95">
        <f>VLOOKUP(A95,DATA_2013A!E:V,9,FALSE)</f>
        <v>0.21</v>
      </c>
      <c r="W95">
        <f>VLOOKUP(A95,DATA_2013A!E:V,10,FALSE)</f>
        <v>16</v>
      </c>
      <c r="X95">
        <f>VLOOKUP(A95,DATA_2013A!E:V,11,FALSE)</f>
        <v>0.01</v>
      </c>
      <c r="Y95">
        <f>VLOOKUP(A95,DATA_2013A!E:V,12,FALSE)</f>
        <v>1</v>
      </c>
      <c r="Z95">
        <f>VLOOKUP(A95,DATA_2013A!E:V,13,FALSE)</f>
        <v>5.8</v>
      </c>
      <c r="AA95">
        <f>VLOOKUP(A95,DATA_2013A!E:V,14,FALSE)</f>
        <v>450</v>
      </c>
      <c r="AB95">
        <f>VLOOKUP(A95,DATA_2013A!E:V,15,FALSE)</f>
        <v>2.9</v>
      </c>
      <c r="AC95">
        <f>VLOOKUP(A95,DATA_2013A!E:V,16,FALSE)</f>
        <v>0.17</v>
      </c>
      <c r="AD95">
        <f>VLOOKUP(A95,DATA_2013A!E:V,17,FALSE)</f>
        <v>13</v>
      </c>
    </row>
    <row r="96" spans="1:30" x14ac:dyDescent="0.3">
      <c r="A96" t="s">
        <v>367</v>
      </c>
      <c r="B96">
        <v>380</v>
      </c>
      <c r="C96" t="s">
        <v>28</v>
      </c>
      <c r="D96">
        <v>1990</v>
      </c>
      <c r="E96">
        <v>56831853</v>
      </c>
      <c r="F96">
        <v>10</v>
      </c>
      <c r="G96">
        <v>5700</v>
      </c>
      <c r="H96">
        <v>1.1000000000000001</v>
      </c>
      <c r="I96">
        <v>610</v>
      </c>
      <c r="J96">
        <v>0.03</v>
      </c>
      <c r="K96">
        <v>16</v>
      </c>
      <c r="L96">
        <v>8.1</v>
      </c>
      <c r="M96">
        <v>4600</v>
      </c>
      <c r="N96">
        <v>2.1</v>
      </c>
      <c r="O96">
        <v>0.17</v>
      </c>
      <c r="P96">
        <v>97</v>
      </c>
      <c r="Q96">
        <v>92</v>
      </c>
      <c r="R96">
        <f>VLOOKUP($A96,DATA_2013A!E:V,5,FALSE)</f>
        <v>2013</v>
      </c>
      <c r="S96">
        <f>VLOOKUP(A96,DATA_2013A!E:V,6,FALSE)</f>
        <v>60990277</v>
      </c>
      <c r="T96">
        <f>VLOOKUP(A96,DATA_2013A!E:V,7,FALSE)</f>
        <v>6.7</v>
      </c>
      <c r="U96">
        <f>VLOOKUP(A96,DATA_2013A!E:V,8,FALSE)</f>
        <v>4100</v>
      </c>
      <c r="V96">
        <f>VLOOKUP(A96,DATA_2013A!E:V,9,FALSE)</f>
        <v>0.51</v>
      </c>
      <c r="W96">
        <f>VLOOKUP(A96,DATA_2013A!E:V,10,FALSE)</f>
        <v>310</v>
      </c>
      <c r="X96">
        <f>VLOOKUP(A96,DATA_2013A!E:V,11,FALSE)</f>
        <v>0.01</v>
      </c>
      <c r="Y96">
        <f>VLOOKUP(A96,DATA_2013A!E:V,12,FALSE)</f>
        <v>8</v>
      </c>
      <c r="Z96">
        <f>VLOOKUP(A96,DATA_2013A!E:V,13,FALSE)</f>
        <v>5.7</v>
      </c>
      <c r="AA96">
        <f>VLOOKUP(A96,DATA_2013A!E:V,14,FALSE)</f>
        <v>3500</v>
      </c>
      <c r="AB96">
        <f>VLOOKUP(A96,DATA_2013A!E:V,15,FALSE)</f>
        <v>2.6</v>
      </c>
      <c r="AC96">
        <f>VLOOKUP(A96,DATA_2013A!E:V,16,FALSE)</f>
        <v>0.15</v>
      </c>
      <c r="AD96">
        <f>VLOOKUP(A96,DATA_2013A!E:V,17,FALSE)</f>
        <v>89</v>
      </c>
    </row>
    <row r="97" spans="1:30" x14ac:dyDescent="0.3">
      <c r="A97" t="s">
        <v>364</v>
      </c>
      <c r="B97">
        <v>388</v>
      </c>
      <c r="C97" t="s">
        <v>21</v>
      </c>
      <c r="D97">
        <v>1990</v>
      </c>
      <c r="E97">
        <v>2365211</v>
      </c>
      <c r="F97">
        <v>8.9</v>
      </c>
      <c r="G97">
        <v>210</v>
      </c>
      <c r="H97">
        <v>0.87</v>
      </c>
      <c r="I97">
        <v>21</v>
      </c>
      <c r="J97">
        <v>0.08</v>
      </c>
      <c r="K97">
        <v>2</v>
      </c>
      <c r="L97">
        <v>6.6</v>
      </c>
      <c r="M97">
        <v>160</v>
      </c>
      <c r="N97">
        <v>6.2</v>
      </c>
      <c r="O97">
        <v>0.4</v>
      </c>
      <c r="P97">
        <v>9.5</v>
      </c>
      <c r="Q97">
        <v>79</v>
      </c>
      <c r="R97">
        <f>VLOOKUP($A97,DATA_2013A!E:V,5,FALSE)</f>
        <v>2013</v>
      </c>
      <c r="S97">
        <f>VLOOKUP(A97,DATA_2013A!E:V,6,FALSE)</f>
        <v>2783888</v>
      </c>
      <c r="T97">
        <f>VLOOKUP(A97,DATA_2013A!E:V,7,FALSE)</f>
        <v>9</v>
      </c>
      <c r="U97">
        <f>VLOOKUP(A97,DATA_2013A!E:V,8,FALSE)</f>
        <v>250</v>
      </c>
      <c r="V97">
        <f>VLOOKUP(A97,DATA_2013A!E:V,9,FALSE)</f>
        <v>0.62</v>
      </c>
      <c r="W97">
        <f>VLOOKUP(A97,DATA_2013A!E:V,10,FALSE)</f>
        <v>17</v>
      </c>
      <c r="X97">
        <f>VLOOKUP(A97,DATA_2013A!E:V,11,FALSE)</f>
        <v>0.5</v>
      </c>
      <c r="Y97">
        <f>VLOOKUP(A97,DATA_2013A!E:V,12,FALSE)</f>
        <v>14</v>
      </c>
      <c r="Z97">
        <f>VLOOKUP(A97,DATA_2013A!E:V,13,FALSE)</f>
        <v>6.5</v>
      </c>
      <c r="AA97">
        <f>VLOOKUP(A97,DATA_2013A!E:V,14,FALSE)</f>
        <v>180</v>
      </c>
      <c r="AB97">
        <f>VLOOKUP(A97,DATA_2013A!E:V,15,FALSE)</f>
        <v>25</v>
      </c>
      <c r="AC97">
        <f>VLOOKUP(A97,DATA_2013A!E:V,16,FALSE)</f>
        <v>1.6</v>
      </c>
      <c r="AD97">
        <f>VLOOKUP(A97,DATA_2013A!E:V,17,FALSE)</f>
        <v>46</v>
      </c>
    </row>
    <row r="98" spans="1:30" x14ac:dyDescent="0.3">
      <c r="A98" t="s">
        <v>361</v>
      </c>
      <c r="B98">
        <v>392</v>
      </c>
      <c r="C98" t="s">
        <v>14</v>
      </c>
      <c r="D98">
        <v>1990</v>
      </c>
      <c r="E98">
        <v>122249285</v>
      </c>
      <c r="F98">
        <v>63</v>
      </c>
      <c r="G98">
        <v>77000</v>
      </c>
      <c r="H98">
        <v>3.1</v>
      </c>
      <c r="I98">
        <v>3800</v>
      </c>
      <c r="J98">
        <v>0</v>
      </c>
      <c r="K98">
        <v>1</v>
      </c>
      <c r="L98">
        <v>49</v>
      </c>
      <c r="M98">
        <v>60000</v>
      </c>
      <c r="N98">
        <v>0.01</v>
      </c>
      <c r="O98">
        <v>0</v>
      </c>
      <c r="P98">
        <v>4.9000000000000004</v>
      </c>
      <c r="Q98">
        <v>87</v>
      </c>
      <c r="R98">
        <f>VLOOKUP($A98,DATA_2013A!E:V,5,FALSE)</f>
        <v>2013</v>
      </c>
      <c r="S98">
        <f>VLOOKUP(A98,DATA_2013A!E:V,6,FALSE)</f>
        <v>127143577</v>
      </c>
      <c r="T98">
        <f>VLOOKUP(A98,DATA_2013A!E:V,7,FALSE)</f>
        <v>23</v>
      </c>
      <c r="U98">
        <f>VLOOKUP(A98,DATA_2013A!E:V,8,FALSE)</f>
        <v>29000</v>
      </c>
      <c r="V98">
        <f>VLOOKUP(A98,DATA_2013A!E:V,9,FALSE)</f>
        <v>1.7</v>
      </c>
      <c r="W98">
        <f>VLOOKUP(A98,DATA_2013A!E:V,10,FALSE)</f>
        <v>2100</v>
      </c>
      <c r="X98">
        <f>VLOOKUP(A98,DATA_2013A!E:V,11,FALSE)</f>
        <v>0.01</v>
      </c>
      <c r="Y98">
        <f>VLOOKUP(A98,DATA_2013A!E:V,12,FALSE)</f>
        <v>10</v>
      </c>
      <c r="Z98">
        <f>VLOOKUP(A98,DATA_2013A!E:V,13,FALSE)</f>
        <v>18</v>
      </c>
      <c r="AA98">
        <f>VLOOKUP(A98,DATA_2013A!E:V,14,FALSE)</f>
        <v>23000</v>
      </c>
      <c r="AB98">
        <f>VLOOKUP(A98,DATA_2013A!E:V,15,FALSE)</f>
        <v>0.36</v>
      </c>
      <c r="AC98">
        <f>VLOOKUP(A98,DATA_2013A!E:V,16,FALSE)</f>
        <v>7.0000000000000007E-2</v>
      </c>
      <c r="AD98">
        <f>VLOOKUP(A98,DATA_2013A!E:V,17,FALSE)</f>
        <v>83</v>
      </c>
    </row>
    <row r="99" spans="1:30" x14ac:dyDescent="0.3">
      <c r="A99" t="s">
        <v>358</v>
      </c>
      <c r="B99">
        <v>400</v>
      </c>
      <c r="C99" t="s">
        <v>7</v>
      </c>
      <c r="D99">
        <v>1990</v>
      </c>
      <c r="E99">
        <v>3358453</v>
      </c>
      <c r="F99">
        <v>18</v>
      </c>
      <c r="G99">
        <v>600</v>
      </c>
      <c r="H99">
        <v>1.2</v>
      </c>
      <c r="I99">
        <v>39</v>
      </c>
      <c r="J99">
        <v>0</v>
      </c>
      <c r="K99">
        <v>0</v>
      </c>
      <c r="L99">
        <v>14</v>
      </c>
      <c r="M99">
        <v>480</v>
      </c>
      <c r="Q99">
        <v>91</v>
      </c>
      <c r="R99">
        <f>VLOOKUP($A99,DATA_2013A!E:V,5,FALSE)</f>
        <v>2013</v>
      </c>
      <c r="S99">
        <f>VLOOKUP(A99,DATA_2013A!E:V,6,FALSE)</f>
        <v>7273799</v>
      </c>
      <c r="T99">
        <f>VLOOKUP(A99,DATA_2013A!E:V,7,FALSE)</f>
        <v>8.1</v>
      </c>
      <c r="U99">
        <f>VLOOKUP(A99,DATA_2013A!E:V,8,FALSE)</f>
        <v>590</v>
      </c>
      <c r="V99">
        <f>VLOOKUP(A99,DATA_2013A!E:V,9,FALSE)</f>
        <v>0.49</v>
      </c>
      <c r="W99">
        <f>VLOOKUP(A99,DATA_2013A!E:V,10,FALSE)</f>
        <v>35</v>
      </c>
      <c r="X99">
        <f>VLOOKUP(A99,DATA_2013A!E:V,11,FALSE)</f>
        <v>0</v>
      </c>
      <c r="Y99">
        <f>VLOOKUP(A99,DATA_2013A!E:V,12,FALSE)</f>
        <v>0</v>
      </c>
      <c r="Z99">
        <f>VLOOKUP(A99,DATA_2013A!E:V,13,FALSE)</f>
        <v>5.8</v>
      </c>
      <c r="AA99">
        <f>VLOOKUP(A99,DATA_2013A!E:V,14,FALSE)</f>
        <v>420</v>
      </c>
      <c r="AB99">
        <f>VLOOKUP(A99,DATA_2013A!E:V,15,FALSE)</f>
        <v>0</v>
      </c>
      <c r="AC99">
        <f>VLOOKUP(A99,DATA_2013A!E:V,16,FALSE)</f>
        <v>0</v>
      </c>
      <c r="AD99">
        <f>VLOOKUP(A99,DATA_2013A!E:V,17,FALSE)</f>
        <v>0</v>
      </c>
    </row>
    <row r="100" spans="1:30" x14ac:dyDescent="0.3">
      <c r="A100" t="s">
        <v>355</v>
      </c>
      <c r="B100">
        <v>398</v>
      </c>
      <c r="C100" t="s">
        <v>28</v>
      </c>
      <c r="D100">
        <v>1990</v>
      </c>
      <c r="E100">
        <v>16171900</v>
      </c>
      <c r="F100">
        <v>175</v>
      </c>
      <c r="G100">
        <v>28000</v>
      </c>
      <c r="H100">
        <v>13</v>
      </c>
      <c r="I100">
        <v>2100</v>
      </c>
      <c r="J100">
        <v>0.01</v>
      </c>
      <c r="K100">
        <v>1</v>
      </c>
      <c r="L100">
        <v>104</v>
      </c>
      <c r="M100">
        <v>17000</v>
      </c>
      <c r="N100">
        <v>0.02</v>
      </c>
      <c r="O100">
        <v>0.02</v>
      </c>
      <c r="P100">
        <v>3.6</v>
      </c>
      <c r="Q100">
        <v>65</v>
      </c>
      <c r="R100">
        <f>VLOOKUP($A100,DATA_2013A!E:V,5,FALSE)</f>
        <v>2013</v>
      </c>
      <c r="S100">
        <f>VLOOKUP(A100,DATA_2013A!E:V,6,FALSE)</f>
        <v>16440586</v>
      </c>
      <c r="T100">
        <f>VLOOKUP(A100,DATA_2013A!E:V,7,FALSE)</f>
        <v>190</v>
      </c>
      <c r="U100">
        <f>VLOOKUP(A100,DATA_2013A!E:V,8,FALSE)</f>
        <v>31000</v>
      </c>
      <c r="V100">
        <f>VLOOKUP(A100,DATA_2013A!E:V,9,FALSE)</f>
        <v>9.5</v>
      </c>
      <c r="W100">
        <f>VLOOKUP(A100,DATA_2013A!E:V,10,FALSE)</f>
        <v>1600</v>
      </c>
      <c r="X100">
        <f>VLOOKUP(A100,DATA_2013A!E:V,11,FALSE)</f>
        <v>0.68</v>
      </c>
      <c r="Y100">
        <f>VLOOKUP(A100,DATA_2013A!E:V,12,FALSE)</f>
        <v>110</v>
      </c>
      <c r="Z100">
        <f>VLOOKUP(A100,DATA_2013A!E:V,13,FALSE)</f>
        <v>139</v>
      </c>
      <c r="AA100">
        <f>VLOOKUP(A100,DATA_2013A!E:V,14,FALSE)</f>
        <v>23000</v>
      </c>
      <c r="AB100">
        <f>VLOOKUP(A100,DATA_2013A!E:V,15,FALSE)</f>
        <v>2.6</v>
      </c>
      <c r="AC100">
        <f>VLOOKUP(A100,DATA_2013A!E:V,16,FALSE)</f>
        <v>3.6</v>
      </c>
      <c r="AD100">
        <f>VLOOKUP(A100,DATA_2013A!E:V,17,FALSE)</f>
        <v>590</v>
      </c>
    </row>
    <row r="101" spans="1:30" x14ac:dyDescent="0.3">
      <c r="A101" t="s">
        <v>352</v>
      </c>
      <c r="B101">
        <v>404</v>
      </c>
      <c r="C101" t="s">
        <v>0</v>
      </c>
      <c r="D101">
        <v>1990</v>
      </c>
      <c r="E101">
        <v>23446439</v>
      </c>
      <c r="F101">
        <v>259</v>
      </c>
      <c r="G101">
        <v>61000</v>
      </c>
      <c r="H101">
        <v>37</v>
      </c>
      <c r="I101">
        <v>8600</v>
      </c>
      <c r="J101">
        <v>9.4</v>
      </c>
      <c r="K101">
        <v>2200</v>
      </c>
      <c r="L101">
        <v>140</v>
      </c>
      <c r="M101">
        <v>33000</v>
      </c>
      <c r="N101">
        <v>12</v>
      </c>
      <c r="O101">
        <v>17</v>
      </c>
      <c r="P101">
        <v>4000</v>
      </c>
      <c r="Q101">
        <v>36</v>
      </c>
      <c r="R101">
        <f>VLOOKUP($A101,DATA_2013A!E:V,5,FALSE)</f>
        <v>2013</v>
      </c>
      <c r="S101">
        <f>VLOOKUP(A101,DATA_2013A!E:V,6,FALSE)</f>
        <v>44353691</v>
      </c>
      <c r="T101">
        <f>VLOOKUP(A101,DATA_2013A!E:V,7,FALSE)</f>
        <v>283</v>
      </c>
      <c r="U101">
        <f>VLOOKUP(A101,DATA_2013A!E:V,8,FALSE)</f>
        <v>130000</v>
      </c>
      <c r="V101">
        <f>VLOOKUP(A101,DATA_2013A!E:V,9,FALSE)</f>
        <v>20</v>
      </c>
      <c r="W101">
        <f>VLOOKUP(A101,DATA_2013A!E:V,10,FALSE)</f>
        <v>9100</v>
      </c>
      <c r="X101">
        <f>VLOOKUP(A101,DATA_2013A!E:V,11,FALSE)</f>
        <v>21</v>
      </c>
      <c r="Y101">
        <f>VLOOKUP(A101,DATA_2013A!E:V,12,FALSE)</f>
        <v>9500</v>
      </c>
      <c r="Z101">
        <f>VLOOKUP(A101,DATA_2013A!E:V,13,FALSE)</f>
        <v>268</v>
      </c>
      <c r="AA101">
        <f>VLOOKUP(A101,DATA_2013A!E:V,14,FALSE)</f>
        <v>120000</v>
      </c>
      <c r="AB101">
        <f>VLOOKUP(A101,DATA_2013A!E:V,15,FALSE)</f>
        <v>41</v>
      </c>
      <c r="AC101">
        <f>VLOOKUP(A101,DATA_2013A!E:V,16,FALSE)</f>
        <v>109</v>
      </c>
      <c r="AD101">
        <f>VLOOKUP(A101,DATA_2013A!E:V,17,FALSE)</f>
        <v>48000</v>
      </c>
    </row>
    <row r="102" spans="1:30" x14ac:dyDescent="0.3">
      <c r="A102" t="s">
        <v>349</v>
      </c>
      <c r="B102">
        <v>296</v>
      </c>
      <c r="C102" t="s">
        <v>14</v>
      </c>
      <c r="D102">
        <v>1990</v>
      </c>
      <c r="E102">
        <v>71040</v>
      </c>
      <c r="F102">
        <v>236</v>
      </c>
      <c r="G102">
        <v>170</v>
      </c>
      <c r="H102">
        <v>29</v>
      </c>
      <c r="I102">
        <v>21</v>
      </c>
      <c r="J102">
        <v>0</v>
      </c>
      <c r="K102">
        <v>0</v>
      </c>
      <c r="L102">
        <v>116</v>
      </c>
      <c r="M102">
        <v>83</v>
      </c>
      <c r="Q102">
        <v>82</v>
      </c>
      <c r="R102">
        <f>VLOOKUP($A102,DATA_2013A!E:V,5,FALSE)</f>
        <v>2013</v>
      </c>
      <c r="S102">
        <f>VLOOKUP(A102,DATA_2013A!E:V,6,FALSE)</f>
        <v>102351</v>
      </c>
      <c r="T102">
        <f>VLOOKUP(A102,DATA_2013A!E:V,7,FALSE)</f>
        <v>748</v>
      </c>
      <c r="U102">
        <f>VLOOKUP(A102,DATA_2013A!E:V,8,FALSE)</f>
        <v>770</v>
      </c>
      <c r="V102">
        <f>VLOOKUP(A102,DATA_2013A!E:V,9,FALSE)</f>
        <v>29</v>
      </c>
      <c r="W102">
        <f>VLOOKUP(A102,DATA_2013A!E:V,10,FALSE)</f>
        <v>30</v>
      </c>
      <c r="X102">
        <f>VLOOKUP(A102,DATA_2013A!E:V,11,FALSE)</f>
        <v>0</v>
      </c>
      <c r="Y102">
        <f>VLOOKUP(A102,DATA_2013A!E:V,12,FALSE)</f>
        <v>0</v>
      </c>
      <c r="Z102">
        <f>VLOOKUP(A102,DATA_2013A!E:V,13,FALSE)</f>
        <v>497</v>
      </c>
      <c r="AA102">
        <f>VLOOKUP(A102,DATA_2013A!E:V,14,FALSE)</f>
        <v>510</v>
      </c>
      <c r="AB102">
        <f>VLOOKUP(A102,DATA_2013A!E:V,15,FALSE)</f>
        <v>0</v>
      </c>
      <c r="AC102">
        <f>VLOOKUP(A102,DATA_2013A!E:V,16,FALSE)</f>
        <v>0</v>
      </c>
      <c r="AD102">
        <f>VLOOKUP(A102,DATA_2013A!E:V,17,FALSE)</f>
        <v>0</v>
      </c>
    </row>
    <row r="103" spans="1:30" x14ac:dyDescent="0.3">
      <c r="A103" t="s">
        <v>346</v>
      </c>
      <c r="B103">
        <v>414</v>
      </c>
      <c r="C103" t="s">
        <v>7</v>
      </c>
      <c r="D103">
        <v>1990</v>
      </c>
      <c r="E103">
        <v>2059774</v>
      </c>
      <c r="F103">
        <v>24</v>
      </c>
      <c r="G103">
        <v>490</v>
      </c>
      <c r="H103">
        <v>0.97</v>
      </c>
      <c r="I103">
        <v>20</v>
      </c>
      <c r="J103">
        <v>0</v>
      </c>
      <c r="K103">
        <v>0</v>
      </c>
      <c r="L103">
        <v>15</v>
      </c>
      <c r="M103">
        <v>320</v>
      </c>
      <c r="Q103">
        <v>87</v>
      </c>
      <c r="R103">
        <f>VLOOKUP($A103,DATA_2013A!E:V,5,FALSE)</f>
        <v>2013</v>
      </c>
      <c r="S103">
        <f>VLOOKUP(A103,DATA_2013A!E:V,6,FALSE)</f>
        <v>3368572</v>
      </c>
      <c r="T103">
        <f>VLOOKUP(A103,DATA_2013A!E:V,7,FALSE)</f>
        <v>29</v>
      </c>
      <c r="U103">
        <f>VLOOKUP(A103,DATA_2013A!E:V,8,FALSE)</f>
        <v>970</v>
      </c>
      <c r="V103">
        <f>VLOOKUP(A103,DATA_2013A!E:V,9,FALSE)</f>
        <v>0.97</v>
      </c>
      <c r="W103">
        <f>VLOOKUP(A103,DATA_2013A!E:V,10,FALSE)</f>
        <v>33</v>
      </c>
      <c r="X103">
        <f>VLOOKUP(A103,DATA_2013A!E:V,11,FALSE)</f>
        <v>0</v>
      </c>
      <c r="Y103">
        <f>VLOOKUP(A103,DATA_2013A!E:V,12,FALSE)</f>
        <v>0</v>
      </c>
      <c r="Z103">
        <f>VLOOKUP(A103,DATA_2013A!E:V,13,FALSE)</f>
        <v>24</v>
      </c>
      <c r="AA103">
        <f>VLOOKUP(A103,DATA_2013A!E:V,14,FALSE)</f>
        <v>810</v>
      </c>
      <c r="AB103">
        <f>VLOOKUP(A103,DATA_2013A!E:V,15,FALSE)</f>
        <v>0</v>
      </c>
      <c r="AC103">
        <f>VLOOKUP(A103,DATA_2013A!E:V,16,FALSE)</f>
        <v>0</v>
      </c>
      <c r="AD103">
        <f>VLOOKUP(A103,DATA_2013A!E:V,17,FALSE)</f>
        <v>0</v>
      </c>
    </row>
    <row r="104" spans="1:30" x14ac:dyDescent="0.3">
      <c r="A104" t="s">
        <v>343</v>
      </c>
      <c r="B104">
        <v>417</v>
      </c>
      <c r="C104" t="s">
        <v>28</v>
      </c>
      <c r="D104">
        <v>1990</v>
      </c>
      <c r="E104">
        <v>4394502</v>
      </c>
      <c r="F104">
        <v>171</v>
      </c>
      <c r="G104">
        <v>7500</v>
      </c>
      <c r="H104">
        <v>9.1</v>
      </c>
      <c r="I104">
        <v>400</v>
      </c>
      <c r="J104">
        <v>0.02</v>
      </c>
      <c r="K104">
        <v>1</v>
      </c>
      <c r="L104">
        <v>95</v>
      </c>
      <c r="M104">
        <v>4200</v>
      </c>
      <c r="N104">
        <v>0.03</v>
      </c>
      <c r="O104">
        <v>0.03</v>
      </c>
      <c r="P104">
        <v>1.4</v>
      </c>
      <c r="Q104">
        <v>55</v>
      </c>
      <c r="R104">
        <f>VLOOKUP($A104,DATA_2013A!E:V,5,FALSE)</f>
        <v>2013</v>
      </c>
      <c r="S104">
        <f>VLOOKUP(A104,DATA_2013A!E:V,6,FALSE)</f>
        <v>5547548</v>
      </c>
      <c r="T104">
        <f>VLOOKUP(A104,DATA_2013A!E:V,7,FALSE)</f>
        <v>190</v>
      </c>
      <c r="U104">
        <f>VLOOKUP(A104,DATA_2013A!E:V,8,FALSE)</f>
        <v>11000</v>
      </c>
      <c r="V104">
        <f>VLOOKUP(A104,DATA_2013A!E:V,9,FALSE)</f>
        <v>11</v>
      </c>
      <c r="W104">
        <f>VLOOKUP(A104,DATA_2013A!E:V,10,FALSE)</f>
        <v>620</v>
      </c>
      <c r="X104">
        <f>VLOOKUP(A104,DATA_2013A!E:V,11,FALSE)</f>
        <v>0.81</v>
      </c>
      <c r="Y104">
        <f>VLOOKUP(A104,DATA_2013A!E:V,12,FALSE)</f>
        <v>45</v>
      </c>
      <c r="Z104">
        <f>VLOOKUP(A104,DATA_2013A!E:V,13,FALSE)</f>
        <v>141</v>
      </c>
      <c r="AA104">
        <f>VLOOKUP(A104,DATA_2013A!E:V,14,FALSE)</f>
        <v>7800</v>
      </c>
      <c r="AB104">
        <f>VLOOKUP(A104,DATA_2013A!E:V,15,FALSE)</f>
        <v>3</v>
      </c>
      <c r="AC104">
        <f>VLOOKUP(A104,DATA_2013A!E:V,16,FALSE)</f>
        <v>4.3</v>
      </c>
      <c r="AD104">
        <f>VLOOKUP(A104,DATA_2013A!E:V,17,FALSE)</f>
        <v>240</v>
      </c>
    </row>
    <row r="105" spans="1:30" x14ac:dyDescent="0.3">
      <c r="A105" t="s">
        <v>340</v>
      </c>
      <c r="B105">
        <v>418</v>
      </c>
      <c r="C105" t="s">
        <v>14</v>
      </c>
      <c r="D105">
        <v>1990</v>
      </c>
      <c r="E105">
        <v>4244520</v>
      </c>
      <c r="F105">
        <v>1491</v>
      </c>
      <c r="G105">
        <v>63000</v>
      </c>
      <c r="H105">
        <v>194</v>
      </c>
      <c r="I105">
        <v>8200</v>
      </c>
      <c r="J105">
        <v>1.2</v>
      </c>
      <c r="K105">
        <v>49</v>
      </c>
      <c r="L105">
        <v>492</v>
      </c>
      <c r="M105">
        <v>21000</v>
      </c>
      <c r="N105">
        <v>0.33</v>
      </c>
      <c r="O105">
        <v>1.6</v>
      </c>
      <c r="P105">
        <v>68</v>
      </c>
      <c r="Q105">
        <v>8.6999999999999993</v>
      </c>
      <c r="R105">
        <f>VLOOKUP($A105,DATA_2013A!E:V,5,FALSE)</f>
        <v>2013</v>
      </c>
      <c r="S105">
        <f>VLOOKUP(A105,DATA_2013A!E:V,6,FALSE)</f>
        <v>6769727</v>
      </c>
      <c r="T105">
        <f>VLOOKUP(A105,DATA_2013A!E:V,7,FALSE)</f>
        <v>488</v>
      </c>
      <c r="U105">
        <f>VLOOKUP(A105,DATA_2013A!E:V,8,FALSE)</f>
        <v>33000</v>
      </c>
      <c r="V105">
        <f>VLOOKUP(A105,DATA_2013A!E:V,9,FALSE)</f>
        <v>53</v>
      </c>
      <c r="W105">
        <f>VLOOKUP(A105,DATA_2013A!E:V,10,FALSE)</f>
        <v>3600</v>
      </c>
      <c r="X105">
        <f>VLOOKUP(A105,DATA_2013A!E:V,11,FALSE)</f>
        <v>8.9</v>
      </c>
      <c r="Y105">
        <f>VLOOKUP(A105,DATA_2013A!E:V,12,FALSE)</f>
        <v>600</v>
      </c>
      <c r="Z105">
        <f>VLOOKUP(A105,DATA_2013A!E:V,13,FALSE)</f>
        <v>197</v>
      </c>
      <c r="AA105">
        <f>VLOOKUP(A105,DATA_2013A!E:V,14,FALSE)</f>
        <v>13000</v>
      </c>
      <c r="AB105">
        <f>VLOOKUP(A105,DATA_2013A!E:V,15,FALSE)</f>
        <v>11</v>
      </c>
      <c r="AC105">
        <f>VLOOKUP(A105,DATA_2013A!E:V,16,FALSE)</f>
        <v>21</v>
      </c>
      <c r="AD105">
        <f>VLOOKUP(A105,DATA_2013A!E:V,17,FALSE)</f>
        <v>1400</v>
      </c>
    </row>
    <row r="106" spans="1:30" x14ac:dyDescent="0.3">
      <c r="A106" t="s">
        <v>337</v>
      </c>
      <c r="B106">
        <v>428</v>
      </c>
      <c r="C106" t="s">
        <v>28</v>
      </c>
      <c r="D106">
        <v>1990</v>
      </c>
      <c r="E106">
        <v>2663985</v>
      </c>
      <c r="F106">
        <v>114</v>
      </c>
      <c r="G106">
        <v>3000</v>
      </c>
      <c r="H106">
        <v>7.2</v>
      </c>
      <c r="I106">
        <v>190</v>
      </c>
      <c r="J106">
        <v>0.11</v>
      </c>
      <c r="K106">
        <v>3</v>
      </c>
      <c r="L106">
        <v>59</v>
      </c>
      <c r="M106">
        <v>1600</v>
      </c>
      <c r="N106">
        <v>0.45</v>
      </c>
      <c r="O106">
        <v>0.27</v>
      </c>
      <c r="P106">
        <v>7.1</v>
      </c>
      <c r="Q106">
        <v>57</v>
      </c>
      <c r="R106">
        <f>VLOOKUP($A106,DATA_2013A!E:V,5,FALSE)</f>
        <v>2013</v>
      </c>
      <c r="S106">
        <f>VLOOKUP(A106,DATA_2013A!E:V,6,FALSE)</f>
        <v>2050317</v>
      </c>
      <c r="T106">
        <f>VLOOKUP(A106,DATA_2013A!E:V,7,FALSE)</f>
        <v>58</v>
      </c>
      <c r="U106">
        <f>VLOOKUP(A106,DATA_2013A!E:V,8,FALSE)</f>
        <v>1200</v>
      </c>
      <c r="V106">
        <f>VLOOKUP(A106,DATA_2013A!E:V,9,FALSE)</f>
        <v>2.1</v>
      </c>
      <c r="W106">
        <f>VLOOKUP(A106,DATA_2013A!E:V,10,FALSE)</f>
        <v>43</v>
      </c>
      <c r="X106">
        <f>VLOOKUP(A106,DATA_2013A!E:V,11,FALSE)</f>
        <v>1.8</v>
      </c>
      <c r="Y106">
        <f>VLOOKUP(A106,DATA_2013A!E:V,12,FALSE)</f>
        <v>36</v>
      </c>
      <c r="Z106">
        <f>VLOOKUP(A106,DATA_2013A!E:V,13,FALSE)</f>
        <v>50</v>
      </c>
      <c r="AA106">
        <f>VLOOKUP(A106,DATA_2013A!E:V,14,FALSE)</f>
        <v>1000</v>
      </c>
      <c r="AB106">
        <f>VLOOKUP(A106,DATA_2013A!E:V,15,FALSE)</f>
        <v>20</v>
      </c>
      <c r="AC106">
        <f>VLOOKUP(A106,DATA_2013A!E:V,16,FALSE)</f>
        <v>10</v>
      </c>
      <c r="AD106">
        <f>VLOOKUP(A106,DATA_2013A!E:V,17,FALSE)</f>
        <v>200</v>
      </c>
    </row>
    <row r="107" spans="1:30" x14ac:dyDescent="0.3">
      <c r="A107" t="s">
        <v>334</v>
      </c>
      <c r="B107">
        <v>422</v>
      </c>
      <c r="C107" t="s">
        <v>7</v>
      </c>
      <c r="D107">
        <v>1990</v>
      </c>
      <c r="E107">
        <v>2703019</v>
      </c>
      <c r="F107">
        <v>41</v>
      </c>
      <c r="G107">
        <v>1100</v>
      </c>
      <c r="H107">
        <v>1.9</v>
      </c>
      <c r="I107">
        <v>51</v>
      </c>
      <c r="J107">
        <v>0</v>
      </c>
      <c r="K107">
        <v>0</v>
      </c>
      <c r="L107">
        <v>35</v>
      </c>
      <c r="M107">
        <v>940</v>
      </c>
      <c r="R107">
        <f>VLOOKUP($A107,DATA_2013A!E:V,5,FALSE)</f>
        <v>2013</v>
      </c>
      <c r="S107">
        <f>VLOOKUP(A107,DATA_2013A!E:V,6,FALSE)</f>
        <v>4821971</v>
      </c>
      <c r="T107">
        <f>VLOOKUP(A107,DATA_2013A!E:V,7,FALSE)</f>
        <v>19</v>
      </c>
      <c r="U107">
        <f>VLOOKUP(A107,DATA_2013A!E:V,8,FALSE)</f>
        <v>900</v>
      </c>
      <c r="V107">
        <f>VLOOKUP(A107,DATA_2013A!E:V,9,FALSE)</f>
        <v>0.86</v>
      </c>
      <c r="W107">
        <f>VLOOKUP(A107,DATA_2013A!E:V,10,FALSE)</f>
        <v>42</v>
      </c>
      <c r="X107">
        <f>VLOOKUP(A107,DATA_2013A!E:V,11,FALSE)</f>
        <v>0</v>
      </c>
      <c r="Y107">
        <f>VLOOKUP(A107,DATA_2013A!E:V,12,FALSE)</f>
        <v>0</v>
      </c>
      <c r="Z107">
        <f>VLOOKUP(A107,DATA_2013A!E:V,13,FALSE)</f>
        <v>16</v>
      </c>
      <c r="AA107">
        <f>VLOOKUP(A107,DATA_2013A!E:V,14,FALSE)</f>
        <v>760</v>
      </c>
      <c r="AB107">
        <f>VLOOKUP(A107,DATA_2013A!E:V,15,FALSE)</f>
        <v>0</v>
      </c>
      <c r="AC107">
        <f>VLOOKUP(A107,DATA_2013A!E:V,16,FALSE)</f>
        <v>0</v>
      </c>
      <c r="AD107">
        <f>VLOOKUP(A107,DATA_2013A!E:V,17,FALSE)</f>
        <v>0</v>
      </c>
    </row>
    <row r="108" spans="1:30" x14ac:dyDescent="0.3">
      <c r="A108" t="s">
        <v>331</v>
      </c>
      <c r="B108">
        <v>426</v>
      </c>
      <c r="C108" t="s">
        <v>0</v>
      </c>
      <c r="D108">
        <v>1990</v>
      </c>
      <c r="E108">
        <v>1597534</v>
      </c>
      <c r="F108">
        <v>548</v>
      </c>
      <c r="G108">
        <v>8800</v>
      </c>
      <c r="H108">
        <v>68</v>
      </c>
      <c r="I108">
        <v>1100</v>
      </c>
      <c r="J108">
        <v>3.6</v>
      </c>
      <c r="K108">
        <v>57</v>
      </c>
      <c r="L108">
        <v>306</v>
      </c>
      <c r="M108">
        <v>4900</v>
      </c>
      <c r="N108">
        <v>2.7</v>
      </c>
      <c r="O108">
        <v>8.1999999999999993</v>
      </c>
      <c r="P108">
        <v>130</v>
      </c>
      <c r="Q108">
        <v>52</v>
      </c>
      <c r="R108">
        <f>VLOOKUP($A108,DATA_2013A!E:V,5,FALSE)</f>
        <v>2013</v>
      </c>
      <c r="S108">
        <f>VLOOKUP(A108,DATA_2013A!E:V,6,FALSE)</f>
        <v>2074465</v>
      </c>
      <c r="T108">
        <f>VLOOKUP(A108,DATA_2013A!E:V,7,FALSE)</f>
        <v>613</v>
      </c>
      <c r="U108">
        <f>VLOOKUP(A108,DATA_2013A!E:V,8,FALSE)</f>
        <v>13000</v>
      </c>
      <c r="V108">
        <f>VLOOKUP(A108,DATA_2013A!E:V,9,FALSE)</f>
        <v>46</v>
      </c>
      <c r="W108">
        <f>VLOOKUP(A108,DATA_2013A!E:V,10,FALSE)</f>
        <v>960</v>
      </c>
      <c r="X108">
        <f>VLOOKUP(A108,DATA_2013A!E:V,11,FALSE)</f>
        <v>250</v>
      </c>
      <c r="Y108">
        <f>VLOOKUP(A108,DATA_2013A!E:V,12,FALSE)</f>
        <v>5200</v>
      </c>
      <c r="Z108">
        <f>VLOOKUP(A108,DATA_2013A!E:V,13,FALSE)</f>
        <v>916</v>
      </c>
      <c r="AA108">
        <f>VLOOKUP(A108,DATA_2013A!E:V,14,FALSE)</f>
        <v>19000</v>
      </c>
      <c r="AB108">
        <f>VLOOKUP(A108,DATA_2013A!E:V,15,FALSE)</f>
        <v>79</v>
      </c>
      <c r="AC108">
        <f>VLOOKUP(A108,DATA_2013A!E:V,16,FALSE)</f>
        <v>703</v>
      </c>
      <c r="AD108">
        <f>VLOOKUP(A108,DATA_2013A!E:V,17,FALSE)</f>
        <v>15000</v>
      </c>
    </row>
    <row r="109" spans="1:30" x14ac:dyDescent="0.3">
      <c r="A109" t="s">
        <v>328</v>
      </c>
      <c r="B109">
        <v>430</v>
      </c>
      <c r="C109" t="s">
        <v>0</v>
      </c>
      <c r="D109">
        <v>1990</v>
      </c>
      <c r="E109">
        <v>2102877</v>
      </c>
      <c r="F109">
        <v>332</v>
      </c>
      <c r="G109">
        <v>7000</v>
      </c>
      <c r="H109">
        <v>38</v>
      </c>
      <c r="I109">
        <v>790</v>
      </c>
      <c r="J109">
        <v>4.5</v>
      </c>
      <c r="K109">
        <v>95</v>
      </c>
      <c r="L109">
        <v>199</v>
      </c>
      <c r="M109">
        <v>4200</v>
      </c>
      <c r="N109">
        <v>6</v>
      </c>
      <c r="O109">
        <v>12</v>
      </c>
      <c r="P109">
        <v>250</v>
      </c>
      <c r="R109">
        <f>VLOOKUP($A109,DATA_2013A!E:V,5,FALSE)</f>
        <v>2013</v>
      </c>
      <c r="S109">
        <f>VLOOKUP(A109,DATA_2013A!E:V,6,FALSE)</f>
        <v>4294077</v>
      </c>
      <c r="T109">
        <f>VLOOKUP(A109,DATA_2013A!E:V,7,FALSE)</f>
        <v>446</v>
      </c>
      <c r="U109">
        <f>VLOOKUP(A109,DATA_2013A!E:V,8,FALSE)</f>
        <v>19000</v>
      </c>
      <c r="V109">
        <f>VLOOKUP(A109,DATA_2013A!E:V,9,FALSE)</f>
        <v>49</v>
      </c>
      <c r="W109">
        <f>VLOOKUP(A109,DATA_2013A!E:V,10,FALSE)</f>
        <v>2100</v>
      </c>
      <c r="X109">
        <f>VLOOKUP(A109,DATA_2013A!E:V,11,FALSE)</f>
        <v>15</v>
      </c>
      <c r="Y109">
        <f>VLOOKUP(A109,DATA_2013A!E:V,12,FALSE)</f>
        <v>650</v>
      </c>
      <c r="Z109">
        <f>VLOOKUP(A109,DATA_2013A!E:V,13,FALSE)</f>
        <v>308</v>
      </c>
      <c r="AA109">
        <f>VLOOKUP(A109,DATA_2013A!E:V,14,FALSE)</f>
        <v>13000</v>
      </c>
      <c r="AB109">
        <f>VLOOKUP(A109,DATA_2013A!E:V,15,FALSE)</f>
        <v>15</v>
      </c>
      <c r="AC109">
        <f>VLOOKUP(A109,DATA_2013A!E:V,16,FALSE)</f>
        <v>46</v>
      </c>
      <c r="AD109">
        <f>VLOOKUP(A109,DATA_2013A!E:V,17,FALSE)</f>
        <v>2000</v>
      </c>
    </row>
    <row r="110" spans="1:30" x14ac:dyDescent="0.3">
      <c r="A110" t="s">
        <v>325</v>
      </c>
      <c r="B110">
        <v>434</v>
      </c>
      <c r="C110" t="s">
        <v>7</v>
      </c>
      <c r="D110">
        <v>1990</v>
      </c>
      <c r="E110">
        <v>4259811</v>
      </c>
      <c r="F110">
        <v>85</v>
      </c>
      <c r="G110">
        <v>3600</v>
      </c>
      <c r="H110">
        <v>13</v>
      </c>
      <c r="I110">
        <v>550</v>
      </c>
      <c r="J110">
        <v>0</v>
      </c>
      <c r="K110">
        <v>0</v>
      </c>
      <c r="L110">
        <v>40</v>
      </c>
      <c r="M110">
        <v>1700</v>
      </c>
      <c r="Q110">
        <v>26</v>
      </c>
      <c r="R110">
        <f>VLOOKUP($A110,DATA_2013A!E:V,5,FALSE)</f>
        <v>2013</v>
      </c>
      <c r="S110">
        <f>VLOOKUP(A110,DATA_2013A!E:V,6,FALSE)</f>
        <v>6201521</v>
      </c>
      <c r="T110">
        <f>VLOOKUP(A110,DATA_2013A!E:V,7,FALSE)</f>
        <v>70</v>
      </c>
      <c r="U110">
        <f>VLOOKUP(A110,DATA_2013A!E:V,8,FALSE)</f>
        <v>4400</v>
      </c>
      <c r="V110">
        <f>VLOOKUP(A110,DATA_2013A!E:V,9,FALSE)</f>
        <v>8.6999999999999993</v>
      </c>
      <c r="W110">
        <f>VLOOKUP(A110,DATA_2013A!E:V,10,FALSE)</f>
        <v>540</v>
      </c>
      <c r="X110">
        <f>VLOOKUP(A110,DATA_2013A!E:V,11,FALSE)</f>
        <v>0</v>
      </c>
      <c r="Y110">
        <f>VLOOKUP(A110,DATA_2013A!E:V,12,FALSE)</f>
        <v>0</v>
      </c>
      <c r="Z110">
        <f>VLOOKUP(A110,DATA_2013A!E:V,13,FALSE)</f>
        <v>40</v>
      </c>
      <c r="AA110">
        <f>VLOOKUP(A110,DATA_2013A!E:V,14,FALSE)</f>
        <v>2500</v>
      </c>
      <c r="AB110">
        <f>VLOOKUP(A110,DATA_2013A!E:V,15,FALSE)</f>
        <v>0</v>
      </c>
      <c r="AC110">
        <f>VLOOKUP(A110,DATA_2013A!E:V,16,FALSE)</f>
        <v>0</v>
      </c>
      <c r="AD110">
        <f>VLOOKUP(A110,DATA_2013A!E:V,17,FALSE)</f>
        <v>0</v>
      </c>
    </row>
    <row r="111" spans="1:30" x14ac:dyDescent="0.3">
      <c r="A111" t="s">
        <v>322</v>
      </c>
      <c r="B111">
        <v>440</v>
      </c>
      <c r="C111" t="s">
        <v>28</v>
      </c>
      <c r="D111">
        <v>1990</v>
      </c>
      <c r="E111">
        <v>3697393</v>
      </c>
      <c r="F111">
        <v>70</v>
      </c>
      <c r="G111">
        <v>2600</v>
      </c>
      <c r="H111">
        <v>7</v>
      </c>
      <c r="I111">
        <v>260</v>
      </c>
      <c r="J111">
        <v>0.03</v>
      </c>
      <c r="K111">
        <v>1</v>
      </c>
      <c r="L111">
        <v>47</v>
      </c>
      <c r="M111">
        <v>1700</v>
      </c>
      <c r="N111">
        <v>0.17</v>
      </c>
      <c r="O111">
        <v>0.08</v>
      </c>
      <c r="P111">
        <v>2.9</v>
      </c>
      <c r="Q111">
        <v>85</v>
      </c>
      <c r="R111">
        <f>VLOOKUP($A111,DATA_2013A!E:V,5,FALSE)</f>
        <v>2013</v>
      </c>
      <c r="S111">
        <f>VLOOKUP(A111,DATA_2013A!E:V,6,FALSE)</f>
        <v>3016933</v>
      </c>
      <c r="T111">
        <f>VLOOKUP(A111,DATA_2013A!E:V,7,FALSE)</f>
        <v>85</v>
      </c>
      <c r="U111">
        <f>VLOOKUP(A111,DATA_2013A!E:V,8,FALSE)</f>
        <v>2600</v>
      </c>
      <c r="V111">
        <f>VLOOKUP(A111,DATA_2013A!E:V,9,FALSE)</f>
        <v>8.4</v>
      </c>
      <c r="W111">
        <f>VLOOKUP(A111,DATA_2013A!E:V,10,FALSE)</f>
        <v>250</v>
      </c>
      <c r="X111">
        <f>VLOOKUP(A111,DATA_2013A!E:V,11,FALSE)</f>
        <v>0.73</v>
      </c>
      <c r="Y111">
        <f>VLOOKUP(A111,DATA_2013A!E:V,12,FALSE)</f>
        <v>22</v>
      </c>
      <c r="Z111">
        <f>VLOOKUP(A111,DATA_2013A!E:V,13,FALSE)</f>
        <v>65</v>
      </c>
      <c r="AA111">
        <f>VLOOKUP(A111,DATA_2013A!E:V,14,FALSE)</f>
        <v>2000</v>
      </c>
      <c r="AB111">
        <f>VLOOKUP(A111,DATA_2013A!E:V,15,FALSE)</f>
        <v>5</v>
      </c>
      <c r="AC111">
        <f>VLOOKUP(A111,DATA_2013A!E:V,16,FALSE)</f>
        <v>3.2</v>
      </c>
      <c r="AD111">
        <f>VLOOKUP(A111,DATA_2013A!E:V,17,FALSE)</f>
        <v>97</v>
      </c>
    </row>
    <row r="112" spans="1:30" x14ac:dyDescent="0.3">
      <c r="A112" t="s">
        <v>319</v>
      </c>
      <c r="B112">
        <v>442</v>
      </c>
      <c r="C112" t="s">
        <v>28</v>
      </c>
      <c r="D112">
        <v>1990</v>
      </c>
      <c r="E112">
        <v>381790</v>
      </c>
      <c r="F112">
        <v>17</v>
      </c>
      <c r="G112">
        <v>66</v>
      </c>
      <c r="H112">
        <v>0.55000000000000004</v>
      </c>
      <c r="I112">
        <v>2.1</v>
      </c>
      <c r="J112">
        <v>0</v>
      </c>
      <c r="K112">
        <v>0</v>
      </c>
      <c r="L112">
        <v>13</v>
      </c>
      <c r="M112">
        <v>51</v>
      </c>
      <c r="N112">
        <v>0.37</v>
      </c>
      <c r="O112">
        <v>0.05</v>
      </c>
      <c r="P112">
        <v>0.19</v>
      </c>
      <c r="Q112">
        <v>94</v>
      </c>
      <c r="R112">
        <f>VLOOKUP($A112,DATA_2013A!E:V,5,FALSE)</f>
        <v>2013</v>
      </c>
      <c r="S112">
        <f>VLOOKUP(A112,DATA_2013A!E:V,6,FALSE)</f>
        <v>530380</v>
      </c>
      <c r="T112">
        <f>VLOOKUP(A112,DATA_2013A!E:V,7,FALSE)</f>
        <v>12</v>
      </c>
      <c r="U112">
        <f>VLOOKUP(A112,DATA_2013A!E:V,8,FALSE)</f>
        <v>62</v>
      </c>
      <c r="V112">
        <f>VLOOKUP(A112,DATA_2013A!E:V,9,FALSE)</f>
        <v>0.41</v>
      </c>
      <c r="W112">
        <f>VLOOKUP(A112,DATA_2013A!E:V,10,FALSE)</f>
        <v>2.2000000000000002</v>
      </c>
      <c r="X112">
        <f>VLOOKUP(A112,DATA_2013A!E:V,11,FALSE)</f>
        <v>0</v>
      </c>
      <c r="Y112">
        <f>VLOOKUP(A112,DATA_2013A!E:V,12,FALSE)</f>
        <v>0</v>
      </c>
      <c r="Z112">
        <f>VLOOKUP(A112,DATA_2013A!E:V,13,FALSE)</f>
        <v>8.6999999999999993</v>
      </c>
      <c r="AA112">
        <f>VLOOKUP(A112,DATA_2013A!E:V,14,FALSE)</f>
        <v>46</v>
      </c>
      <c r="AB112">
        <f>VLOOKUP(A112,DATA_2013A!E:V,15,FALSE)</f>
        <v>4.5</v>
      </c>
      <c r="AC112">
        <f>VLOOKUP(A112,DATA_2013A!E:V,16,FALSE)</f>
        <v>0.39</v>
      </c>
      <c r="AD112">
        <f>VLOOKUP(A112,DATA_2013A!E:V,17,FALSE)</f>
        <v>2</v>
      </c>
    </row>
    <row r="113" spans="1:30" x14ac:dyDescent="0.3">
      <c r="A113" t="s">
        <v>316</v>
      </c>
      <c r="B113">
        <v>450</v>
      </c>
      <c r="C113" t="s">
        <v>0</v>
      </c>
      <c r="D113">
        <v>1990</v>
      </c>
      <c r="E113">
        <v>11545782</v>
      </c>
      <c r="F113">
        <v>909</v>
      </c>
      <c r="G113">
        <v>100000</v>
      </c>
      <c r="H113">
        <v>148</v>
      </c>
      <c r="I113">
        <v>17000</v>
      </c>
      <c r="J113">
        <v>1.4</v>
      </c>
      <c r="K113">
        <v>170</v>
      </c>
      <c r="L113">
        <v>393</v>
      </c>
      <c r="M113">
        <v>45000</v>
      </c>
      <c r="N113">
        <v>0.54</v>
      </c>
      <c r="O113">
        <v>2.1</v>
      </c>
      <c r="P113">
        <v>240</v>
      </c>
      <c r="Q113">
        <v>14</v>
      </c>
      <c r="R113">
        <f>VLOOKUP($A113,DATA_2013A!E:V,5,FALSE)</f>
        <v>2013</v>
      </c>
      <c r="S113">
        <f>VLOOKUP(A113,DATA_2013A!E:V,6,FALSE)</f>
        <v>22924851</v>
      </c>
      <c r="T113">
        <f>VLOOKUP(A113,DATA_2013A!E:V,7,FALSE)</f>
        <v>413</v>
      </c>
      <c r="U113">
        <f>VLOOKUP(A113,DATA_2013A!E:V,8,FALSE)</f>
        <v>95000</v>
      </c>
      <c r="V113">
        <f>VLOOKUP(A113,DATA_2013A!E:V,9,FALSE)</f>
        <v>52</v>
      </c>
      <c r="W113">
        <f>VLOOKUP(A113,DATA_2013A!E:V,10,FALSE)</f>
        <v>12000</v>
      </c>
      <c r="X113">
        <f>VLOOKUP(A113,DATA_2013A!E:V,11,FALSE)</f>
        <v>1.9</v>
      </c>
      <c r="Y113">
        <f>VLOOKUP(A113,DATA_2013A!E:V,12,FALSE)</f>
        <v>430</v>
      </c>
      <c r="Z113">
        <f>VLOOKUP(A113,DATA_2013A!E:V,13,FALSE)</f>
        <v>233</v>
      </c>
      <c r="AA113">
        <f>VLOOKUP(A113,DATA_2013A!E:V,14,FALSE)</f>
        <v>53000</v>
      </c>
      <c r="AB113">
        <f>VLOOKUP(A113,DATA_2013A!E:V,15,FALSE)</f>
        <v>1.9</v>
      </c>
      <c r="AC113">
        <f>VLOOKUP(A113,DATA_2013A!E:V,16,FALSE)</f>
        <v>4.3</v>
      </c>
      <c r="AD113">
        <f>VLOOKUP(A113,DATA_2013A!E:V,17,FALSE)</f>
        <v>990</v>
      </c>
    </row>
    <row r="114" spans="1:30" x14ac:dyDescent="0.3">
      <c r="A114" t="s">
        <v>313</v>
      </c>
      <c r="B114">
        <v>454</v>
      </c>
      <c r="C114" t="s">
        <v>0</v>
      </c>
      <c r="D114">
        <v>1990</v>
      </c>
      <c r="E114">
        <v>9447123</v>
      </c>
      <c r="F114">
        <v>339</v>
      </c>
      <c r="G114">
        <v>32000</v>
      </c>
      <c r="H114">
        <v>40</v>
      </c>
      <c r="I114">
        <v>3700</v>
      </c>
      <c r="J114">
        <v>93</v>
      </c>
      <c r="K114">
        <v>8800</v>
      </c>
      <c r="L114">
        <v>335</v>
      </c>
      <c r="M114">
        <v>32000</v>
      </c>
      <c r="N114">
        <v>56</v>
      </c>
      <c r="O114">
        <v>187</v>
      </c>
      <c r="P114">
        <v>18000</v>
      </c>
      <c r="Q114">
        <v>39</v>
      </c>
      <c r="R114">
        <f>VLOOKUP($A114,DATA_2013A!E:V,5,FALSE)</f>
        <v>2013</v>
      </c>
      <c r="S114">
        <f>VLOOKUP(A114,DATA_2013A!E:V,6,FALSE)</f>
        <v>16362567</v>
      </c>
      <c r="T114">
        <f>VLOOKUP(A114,DATA_2013A!E:V,7,FALSE)</f>
        <v>135</v>
      </c>
      <c r="U114">
        <f>VLOOKUP(A114,DATA_2013A!E:V,8,FALSE)</f>
        <v>22000</v>
      </c>
      <c r="V114">
        <f>VLOOKUP(A114,DATA_2013A!E:V,9,FALSE)</f>
        <v>9.3000000000000007</v>
      </c>
      <c r="W114">
        <f>VLOOKUP(A114,DATA_2013A!E:V,10,FALSE)</f>
        <v>1500</v>
      </c>
      <c r="X114">
        <f>VLOOKUP(A114,DATA_2013A!E:V,11,FALSE)</f>
        <v>21</v>
      </c>
      <c r="Y114">
        <f>VLOOKUP(A114,DATA_2013A!E:V,12,FALSE)</f>
        <v>3400</v>
      </c>
      <c r="Z114">
        <f>VLOOKUP(A114,DATA_2013A!E:V,13,FALSE)</f>
        <v>156</v>
      </c>
      <c r="AA114">
        <f>VLOOKUP(A114,DATA_2013A!E:V,14,FALSE)</f>
        <v>26000</v>
      </c>
      <c r="AB114">
        <f>VLOOKUP(A114,DATA_2013A!E:V,15,FALSE)</f>
        <v>59</v>
      </c>
      <c r="AC114">
        <f>VLOOKUP(A114,DATA_2013A!E:V,16,FALSE)</f>
        <v>92</v>
      </c>
      <c r="AD114">
        <f>VLOOKUP(A114,DATA_2013A!E:V,17,FALSE)</f>
        <v>15000</v>
      </c>
    </row>
    <row r="115" spans="1:30" x14ac:dyDescent="0.3">
      <c r="A115" t="s">
        <v>310</v>
      </c>
      <c r="B115">
        <v>458</v>
      </c>
      <c r="C115" t="s">
        <v>14</v>
      </c>
      <c r="D115">
        <v>1990</v>
      </c>
      <c r="E115">
        <v>18211097</v>
      </c>
      <c r="F115">
        <v>110</v>
      </c>
      <c r="G115">
        <v>20000</v>
      </c>
      <c r="H115">
        <v>6.6</v>
      </c>
      <c r="I115">
        <v>1200</v>
      </c>
      <c r="J115">
        <v>0.09</v>
      </c>
      <c r="K115">
        <v>17</v>
      </c>
      <c r="L115">
        <v>79</v>
      </c>
      <c r="M115">
        <v>14000</v>
      </c>
      <c r="N115">
        <v>0.5</v>
      </c>
      <c r="O115">
        <v>0.39</v>
      </c>
      <c r="P115">
        <v>71</v>
      </c>
      <c r="Q115">
        <v>82</v>
      </c>
      <c r="R115">
        <f>VLOOKUP($A115,DATA_2013A!E:V,5,FALSE)</f>
        <v>2013</v>
      </c>
      <c r="S115">
        <f>VLOOKUP(A115,DATA_2013A!E:V,6,FALSE)</f>
        <v>29716965</v>
      </c>
      <c r="T115">
        <f>VLOOKUP(A115,DATA_2013A!E:V,7,FALSE)</f>
        <v>131</v>
      </c>
      <c r="U115">
        <f>VLOOKUP(A115,DATA_2013A!E:V,8,FALSE)</f>
        <v>39000</v>
      </c>
      <c r="V115">
        <f>VLOOKUP(A115,DATA_2013A!E:V,9,FALSE)</f>
        <v>5.8</v>
      </c>
      <c r="W115">
        <f>VLOOKUP(A115,DATA_2013A!E:V,10,FALSE)</f>
        <v>1700</v>
      </c>
      <c r="X115">
        <f>VLOOKUP(A115,DATA_2013A!E:V,11,FALSE)</f>
        <v>1.5</v>
      </c>
      <c r="Y115">
        <f>VLOOKUP(A115,DATA_2013A!E:V,12,FALSE)</f>
        <v>440</v>
      </c>
      <c r="Z115">
        <f>VLOOKUP(A115,DATA_2013A!E:V,13,FALSE)</f>
        <v>99</v>
      </c>
      <c r="AA115">
        <f>VLOOKUP(A115,DATA_2013A!E:V,14,FALSE)</f>
        <v>29000</v>
      </c>
      <c r="AB115">
        <f>VLOOKUP(A115,DATA_2013A!E:V,15,FALSE)</f>
        <v>6.7</v>
      </c>
      <c r="AC115">
        <f>VLOOKUP(A115,DATA_2013A!E:V,16,FALSE)</f>
        <v>6.6</v>
      </c>
      <c r="AD115">
        <f>VLOOKUP(A115,DATA_2013A!E:V,17,FALSE)</f>
        <v>2000</v>
      </c>
    </row>
    <row r="116" spans="1:30" x14ac:dyDescent="0.3">
      <c r="A116" t="s">
        <v>307</v>
      </c>
      <c r="B116">
        <v>462</v>
      </c>
      <c r="C116" t="s">
        <v>83</v>
      </c>
      <c r="D116">
        <v>1990</v>
      </c>
      <c r="E116">
        <v>215859</v>
      </c>
      <c r="F116">
        <v>285</v>
      </c>
      <c r="G116">
        <v>620</v>
      </c>
      <c r="H116">
        <v>29</v>
      </c>
      <c r="I116">
        <v>62</v>
      </c>
      <c r="J116">
        <v>0</v>
      </c>
      <c r="K116">
        <v>0</v>
      </c>
      <c r="L116">
        <v>146</v>
      </c>
      <c r="M116">
        <v>320</v>
      </c>
      <c r="N116">
        <v>0.22</v>
      </c>
      <c r="O116">
        <v>0.31</v>
      </c>
      <c r="P116">
        <v>0.67</v>
      </c>
      <c r="Q116">
        <v>48</v>
      </c>
      <c r="R116">
        <f>VLOOKUP($A116,DATA_2013A!E:V,5,FALSE)</f>
        <v>2013</v>
      </c>
      <c r="S116">
        <f>VLOOKUP(A116,DATA_2013A!E:V,6,FALSE)</f>
        <v>345023</v>
      </c>
      <c r="T116">
        <f>VLOOKUP(A116,DATA_2013A!E:V,7,FALSE)</f>
        <v>57</v>
      </c>
      <c r="U116">
        <f>VLOOKUP(A116,DATA_2013A!E:V,8,FALSE)</f>
        <v>200</v>
      </c>
      <c r="V116">
        <f>VLOOKUP(A116,DATA_2013A!E:V,9,FALSE)</f>
        <v>2.2000000000000002</v>
      </c>
      <c r="W116">
        <f>VLOOKUP(A116,DATA_2013A!E:V,10,FALSE)</f>
        <v>7.6</v>
      </c>
      <c r="X116">
        <f>VLOOKUP(A116,DATA_2013A!E:V,11,FALSE)</f>
        <v>0</v>
      </c>
      <c r="Y116">
        <f>VLOOKUP(A116,DATA_2013A!E:V,12,FALSE)</f>
        <v>0</v>
      </c>
      <c r="Z116">
        <f>VLOOKUP(A116,DATA_2013A!E:V,13,FALSE)</f>
        <v>40</v>
      </c>
      <c r="AA116">
        <f>VLOOKUP(A116,DATA_2013A!E:V,14,FALSE)</f>
        <v>140</v>
      </c>
      <c r="AB116">
        <f>VLOOKUP(A116,DATA_2013A!E:V,15,FALSE)</f>
        <v>0.18</v>
      </c>
      <c r="AC116">
        <f>VLOOKUP(A116,DATA_2013A!E:V,16,FALSE)</f>
        <v>7.0000000000000007E-2</v>
      </c>
      <c r="AD116">
        <f>VLOOKUP(A116,DATA_2013A!E:V,17,FALSE)</f>
        <v>0.25</v>
      </c>
    </row>
    <row r="117" spans="1:30" x14ac:dyDescent="0.3">
      <c r="A117" t="s">
        <v>304</v>
      </c>
      <c r="B117">
        <v>466</v>
      </c>
      <c r="C117" t="s">
        <v>0</v>
      </c>
      <c r="D117">
        <v>1990</v>
      </c>
      <c r="E117">
        <v>7964066</v>
      </c>
      <c r="F117">
        <v>143</v>
      </c>
      <c r="G117">
        <v>11000</v>
      </c>
      <c r="H117">
        <v>19</v>
      </c>
      <c r="I117">
        <v>1500</v>
      </c>
      <c r="J117">
        <v>0.33</v>
      </c>
      <c r="K117">
        <v>26</v>
      </c>
      <c r="L117">
        <v>76</v>
      </c>
      <c r="M117">
        <v>6100</v>
      </c>
      <c r="N117">
        <v>0.92</v>
      </c>
      <c r="O117">
        <v>0.7</v>
      </c>
      <c r="P117">
        <v>56</v>
      </c>
      <c r="Q117">
        <v>48</v>
      </c>
      <c r="R117">
        <f>VLOOKUP($A117,DATA_2013A!E:V,5,FALSE)</f>
        <v>2013</v>
      </c>
      <c r="S117">
        <f>VLOOKUP(A117,DATA_2013A!E:V,6,FALSE)</f>
        <v>15301650</v>
      </c>
      <c r="T117">
        <f>VLOOKUP(A117,DATA_2013A!E:V,7,FALSE)</f>
        <v>92</v>
      </c>
      <c r="U117">
        <f>VLOOKUP(A117,DATA_2013A!E:V,8,FALSE)</f>
        <v>14000</v>
      </c>
      <c r="V117">
        <f>VLOOKUP(A117,DATA_2013A!E:V,9,FALSE)</f>
        <v>10</v>
      </c>
      <c r="W117">
        <f>VLOOKUP(A117,DATA_2013A!E:V,10,FALSE)</f>
        <v>1600</v>
      </c>
      <c r="X117">
        <f>VLOOKUP(A117,DATA_2013A!E:V,11,FALSE)</f>
        <v>1.2</v>
      </c>
      <c r="Y117">
        <f>VLOOKUP(A117,DATA_2013A!E:V,12,FALSE)</f>
        <v>190</v>
      </c>
      <c r="Z117">
        <f>VLOOKUP(A117,DATA_2013A!E:V,13,FALSE)</f>
        <v>60</v>
      </c>
      <c r="AA117">
        <f>VLOOKUP(A117,DATA_2013A!E:V,14,FALSE)</f>
        <v>9200</v>
      </c>
      <c r="AB117">
        <f>VLOOKUP(A117,DATA_2013A!E:V,15,FALSE)</f>
        <v>6.9</v>
      </c>
      <c r="AC117">
        <f>VLOOKUP(A117,DATA_2013A!E:V,16,FALSE)</f>
        <v>4.0999999999999996</v>
      </c>
      <c r="AD117">
        <f>VLOOKUP(A117,DATA_2013A!E:V,17,FALSE)</f>
        <v>630</v>
      </c>
    </row>
    <row r="118" spans="1:30" x14ac:dyDescent="0.3">
      <c r="A118" t="s">
        <v>301</v>
      </c>
      <c r="B118">
        <v>470</v>
      </c>
      <c r="C118" t="s">
        <v>28</v>
      </c>
      <c r="D118">
        <v>1990</v>
      </c>
      <c r="E118">
        <v>375295</v>
      </c>
      <c r="F118">
        <v>7.9</v>
      </c>
      <c r="G118">
        <v>30</v>
      </c>
      <c r="H118">
        <v>0.28000000000000003</v>
      </c>
      <c r="I118">
        <v>1.1000000000000001</v>
      </c>
      <c r="J118">
        <v>0</v>
      </c>
      <c r="K118">
        <v>0</v>
      </c>
      <c r="L118">
        <v>6.4</v>
      </c>
      <c r="M118">
        <v>24</v>
      </c>
      <c r="N118">
        <v>0.21</v>
      </c>
      <c r="O118">
        <v>0.01</v>
      </c>
      <c r="P118">
        <v>0.05</v>
      </c>
      <c r="Q118">
        <v>54</v>
      </c>
      <c r="R118">
        <f>VLOOKUP($A118,DATA_2013A!E:V,5,FALSE)</f>
        <v>2013</v>
      </c>
      <c r="S118">
        <f>VLOOKUP(A118,DATA_2013A!E:V,6,FALSE)</f>
        <v>429004</v>
      </c>
      <c r="T118">
        <f>VLOOKUP(A118,DATA_2013A!E:V,7,FALSE)</f>
        <v>14</v>
      </c>
      <c r="U118">
        <f>VLOOKUP(A118,DATA_2013A!E:V,8,FALSE)</f>
        <v>60</v>
      </c>
      <c r="V118">
        <f>VLOOKUP(A118,DATA_2013A!E:V,9,FALSE)</f>
        <v>0.36</v>
      </c>
      <c r="W118">
        <f>VLOOKUP(A118,DATA_2013A!E:V,10,FALSE)</f>
        <v>1.5</v>
      </c>
      <c r="X118">
        <f>VLOOKUP(A118,DATA_2013A!E:V,11,FALSE)</f>
        <v>0</v>
      </c>
      <c r="Y118">
        <f>VLOOKUP(A118,DATA_2013A!E:V,12,FALSE)</f>
        <v>0</v>
      </c>
      <c r="Z118">
        <f>VLOOKUP(A118,DATA_2013A!E:V,13,FALSE)</f>
        <v>11</v>
      </c>
      <c r="AA118">
        <f>VLOOKUP(A118,DATA_2013A!E:V,14,FALSE)</f>
        <v>49</v>
      </c>
      <c r="AB118">
        <f>VLOOKUP(A118,DATA_2013A!E:V,15,FALSE)</f>
        <v>3.7</v>
      </c>
      <c r="AC118">
        <f>VLOOKUP(A118,DATA_2013A!E:V,16,FALSE)</f>
        <v>0.42</v>
      </c>
      <c r="AD118">
        <f>VLOOKUP(A118,DATA_2013A!E:V,17,FALSE)</f>
        <v>1.8</v>
      </c>
    </row>
    <row r="119" spans="1:30" x14ac:dyDescent="0.3">
      <c r="A119" t="s">
        <v>298</v>
      </c>
      <c r="B119">
        <v>584</v>
      </c>
      <c r="C119" t="s">
        <v>14</v>
      </c>
      <c r="D119">
        <v>1990</v>
      </c>
      <c r="E119">
        <v>47300</v>
      </c>
      <c r="F119">
        <v>78</v>
      </c>
      <c r="G119">
        <v>37</v>
      </c>
      <c r="H119">
        <v>3.6</v>
      </c>
      <c r="I119">
        <v>1.7</v>
      </c>
      <c r="J119">
        <v>0</v>
      </c>
      <c r="K119">
        <v>0</v>
      </c>
      <c r="L119">
        <v>67</v>
      </c>
      <c r="M119">
        <v>32</v>
      </c>
      <c r="R119">
        <f>VLOOKUP($A119,DATA_2013A!E:V,5,FALSE)</f>
        <v>2013</v>
      </c>
      <c r="S119">
        <f>VLOOKUP(A119,DATA_2013A!E:V,6,FALSE)</f>
        <v>52634</v>
      </c>
      <c r="T119">
        <f>VLOOKUP(A119,DATA_2013A!E:V,7,FALSE)</f>
        <v>490</v>
      </c>
      <c r="U119">
        <f>VLOOKUP(A119,DATA_2013A!E:V,8,FALSE)</f>
        <v>260</v>
      </c>
      <c r="V119">
        <f>VLOOKUP(A119,DATA_2013A!E:V,9,FALSE)</f>
        <v>39</v>
      </c>
      <c r="W119">
        <f>VLOOKUP(A119,DATA_2013A!E:V,10,FALSE)</f>
        <v>21</v>
      </c>
      <c r="X119">
        <f>VLOOKUP(A119,DATA_2013A!E:V,11,FALSE)</f>
        <v>0</v>
      </c>
      <c r="Y119">
        <f>VLOOKUP(A119,DATA_2013A!E:V,12,FALSE)</f>
        <v>0</v>
      </c>
      <c r="Z119">
        <f>VLOOKUP(A119,DATA_2013A!E:V,13,FALSE)</f>
        <v>354</v>
      </c>
      <c r="AA119">
        <f>VLOOKUP(A119,DATA_2013A!E:V,14,FALSE)</f>
        <v>190</v>
      </c>
      <c r="AB119">
        <f>VLOOKUP(A119,DATA_2013A!E:V,15,FALSE)</f>
        <v>0</v>
      </c>
      <c r="AC119">
        <f>VLOOKUP(A119,DATA_2013A!E:V,16,FALSE)</f>
        <v>0</v>
      </c>
      <c r="AD119">
        <f>VLOOKUP(A119,DATA_2013A!E:V,17,FALSE)</f>
        <v>0</v>
      </c>
    </row>
    <row r="120" spans="1:30" x14ac:dyDescent="0.3">
      <c r="A120" t="s">
        <v>295</v>
      </c>
      <c r="B120">
        <v>478</v>
      </c>
      <c r="C120" t="s">
        <v>0</v>
      </c>
      <c r="D120">
        <v>1990</v>
      </c>
      <c r="E120">
        <v>2024163</v>
      </c>
      <c r="F120">
        <v>777</v>
      </c>
      <c r="G120">
        <v>16000</v>
      </c>
      <c r="H120">
        <v>99</v>
      </c>
      <c r="I120">
        <v>2000</v>
      </c>
      <c r="J120">
        <v>0.4</v>
      </c>
      <c r="K120">
        <v>8</v>
      </c>
      <c r="L120">
        <v>434</v>
      </c>
      <c r="M120">
        <v>8800</v>
      </c>
      <c r="N120">
        <v>0.23</v>
      </c>
      <c r="O120">
        <v>0.96</v>
      </c>
      <c r="P120">
        <v>19</v>
      </c>
      <c r="Q120">
        <v>60</v>
      </c>
      <c r="R120">
        <f>VLOOKUP($A120,DATA_2013A!E:V,5,FALSE)</f>
        <v>2013</v>
      </c>
      <c r="S120">
        <f>VLOOKUP(A120,DATA_2013A!E:V,6,FALSE)</f>
        <v>3889880</v>
      </c>
      <c r="T120">
        <f>VLOOKUP(A120,DATA_2013A!E:V,7,FALSE)</f>
        <v>203</v>
      </c>
      <c r="U120">
        <f>VLOOKUP(A120,DATA_2013A!E:V,8,FALSE)</f>
        <v>7900</v>
      </c>
      <c r="V120">
        <f>VLOOKUP(A120,DATA_2013A!E:V,9,FALSE)</f>
        <v>26</v>
      </c>
      <c r="W120">
        <f>VLOOKUP(A120,DATA_2013A!E:V,10,FALSE)</f>
        <v>1000</v>
      </c>
      <c r="X120">
        <f>VLOOKUP(A120,DATA_2013A!E:V,11,FALSE)</f>
        <v>0.9</v>
      </c>
      <c r="Y120">
        <f>VLOOKUP(A120,DATA_2013A!E:V,12,FALSE)</f>
        <v>35</v>
      </c>
      <c r="Z120">
        <f>VLOOKUP(A120,DATA_2013A!E:V,13,FALSE)</f>
        <v>115</v>
      </c>
      <c r="AA120">
        <f>VLOOKUP(A120,DATA_2013A!E:V,14,FALSE)</f>
        <v>4500</v>
      </c>
      <c r="AB120">
        <f>VLOOKUP(A120,DATA_2013A!E:V,15,FALSE)</f>
        <v>2.1</v>
      </c>
      <c r="AC120">
        <f>VLOOKUP(A120,DATA_2013A!E:V,16,FALSE)</f>
        <v>2.2999999999999998</v>
      </c>
      <c r="AD120">
        <f>VLOOKUP(A120,DATA_2013A!E:V,17,FALSE)</f>
        <v>90</v>
      </c>
    </row>
    <row r="121" spans="1:30" x14ac:dyDescent="0.3">
      <c r="A121" t="s">
        <v>292</v>
      </c>
      <c r="B121">
        <v>480</v>
      </c>
      <c r="C121" t="s">
        <v>0</v>
      </c>
      <c r="D121">
        <v>1990</v>
      </c>
      <c r="E121">
        <v>1055865</v>
      </c>
      <c r="F121">
        <v>52</v>
      </c>
      <c r="G121">
        <v>540</v>
      </c>
      <c r="H121">
        <v>2.7</v>
      </c>
      <c r="I121">
        <v>28</v>
      </c>
      <c r="J121">
        <v>0.09</v>
      </c>
      <c r="K121">
        <v>1</v>
      </c>
      <c r="L121">
        <v>28</v>
      </c>
      <c r="M121">
        <v>290</v>
      </c>
      <c r="N121">
        <v>0.39</v>
      </c>
      <c r="O121">
        <v>0.11</v>
      </c>
      <c r="P121">
        <v>1.1000000000000001</v>
      </c>
      <c r="Q121">
        <v>41</v>
      </c>
      <c r="R121">
        <f>VLOOKUP($A121,DATA_2013A!E:V,5,FALSE)</f>
        <v>2013</v>
      </c>
      <c r="S121">
        <f>VLOOKUP(A121,DATA_2013A!E:V,6,FALSE)</f>
        <v>1244403</v>
      </c>
      <c r="T121">
        <f>VLOOKUP(A121,DATA_2013A!E:V,7,FALSE)</f>
        <v>32</v>
      </c>
      <c r="U121">
        <f>VLOOKUP(A121,DATA_2013A!E:V,8,FALSE)</f>
        <v>390</v>
      </c>
      <c r="V121">
        <f>VLOOKUP(A121,DATA_2013A!E:V,9,FALSE)</f>
        <v>1.2</v>
      </c>
      <c r="W121">
        <f>VLOOKUP(A121,DATA_2013A!E:V,10,FALSE)</f>
        <v>15</v>
      </c>
      <c r="X121">
        <f>VLOOKUP(A121,DATA_2013A!E:V,11,FALSE)</f>
        <v>1.5</v>
      </c>
      <c r="Y121">
        <f>VLOOKUP(A121,DATA_2013A!E:V,12,FALSE)</f>
        <v>19</v>
      </c>
      <c r="Z121">
        <f>VLOOKUP(A121,DATA_2013A!E:V,13,FALSE)</f>
        <v>21</v>
      </c>
      <c r="AA121">
        <f>VLOOKUP(A121,DATA_2013A!E:V,14,FALSE)</f>
        <v>260</v>
      </c>
      <c r="AB121">
        <f>VLOOKUP(A121,DATA_2013A!E:V,15,FALSE)</f>
        <v>18</v>
      </c>
      <c r="AC121">
        <f>VLOOKUP(A121,DATA_2013A!E:V,16,FALSE)</f>
        <v>3.8</v>
      </c>
      <c r="AD121">
        <f>VLOOKUP(A121,DATA_2013A!E:V,17,FALSE)</f>
        <v>48</v>
      </c>
    </row>
    <row r="122" spans="1:30" x14ac:dyDescent="0.3">
      <c r="A122" t="s">
        <v>289</v>
      </c>
      <c r="B122">
        <v>484</v>
      </c>
      <c r="C122" t="s">
        <v>21</v>
      </c>
      <c r="D122">
        <v>1990</v>
      </c>
      <c r="E122">
        <v>86077004</v>
      </c>
      <c r="F122">
        <v>131</v>
      </c>
      <c r="G122">
        <v>110000</v>
      </c>
      <c r="H122">
        <v>7.8</v>
      </c>
      <c r="I122">
        <v>6700</v>
      </c>
      <c r="J122">
        <v>0.61</v>
      </c>
      <c r="K122">
        <v>530</v>
      </c>
      <c r="L122">
        <v>62</v>
      </c>
      <c r="M122">
        <v>53000</v>
      </c>
      <c r="N122">
        <v>1.6</v>
      </c>
      <c r="O122">
        <v>1</v>
      </c>
      <c r="P122">
        <v>870</v>
      </c>
      <c r="Q122">
        <v>27</v>
      </c>
      <c r="R122">
        <f>VLOOKUP($A122,DATA_2013A!E:V,5,FALSE)</f>
        <v>2013</v>
      </c>
      <c r="S122">
        <f>VLOOKUP(A122,DATA_2013A!E:V,6,FALSE)</f>
        <v>122332399</v>
      </c>
      <c r="T122">
        <f>VLOOKUP(A122,DATA_2013A!E:V,7,FALSE)</f>
        <v>26</v>
      </c>
      <c r="U122">
        <f>VLOOKUP(A122,DATA_2013A!E:V,8,FALSE)</f>
        <v>31000</v>
      </c>
      <c r="V122">
        <f>VLOOKUP(A122,DATA_2013A!E:V,9,FALSE)</f>
        <v>1.8</v>
      </c>
      <c r="W122">
        <f>VLOOKUP(A122,DATA_2013A!E:V,10,FALSE)</f>
        <v>2200</v>
      </c>
      <c r="X122">
        <f>VLOOKUP(A122,DATA_2013A!E:V,11,FALSE)</f>
        <v>0.3</v>
      </c>
      <c r="Y122">
        <f>VLOOKUP(A122,DATA_2013A!E:V,12,FALSE)</f>
        <v>360</v>
      </c>
      <c r="Z122">
        <f>VLOOKUP(A122,DATA_2013A!E:V,13,FALSE)</f>
        <v>21</v>
      </c>
      <c r="AA122">
        <f>VLOOKUP(A122,DATA_2013A!E:V,14,FALSE)</f>
        <v>25000</v>
      </c>
      <c r="AB122">
        <f>VLOOKUP(A122,DATA_2013A!E:V,15,FALSE)</f>
        <v>9</v>
      </c>
      <c r="AC122">
        <f>VLOOKUP(A122,DATA_2013A!E:V,16,FALSE)</f>
        <v>1.8</v>
      </c>
      <c r="AD122">
        <f>VLOOKUP(A122,DATA_2013A!E:V,17,FALSE)</f>
        <v>2300</v>
      </c>
    </row>
    <row r="123" spans="1:30" x14ac:dyDescent="0.3">
      <c r="A123" t="s">
        <v>286</v>
      </c>
      <c r="B123">
        <v>583</v>
      </c>
      <c r="C123" t="s">
        <v>14</v>
      </c>
      <c r="D123">
        <v>1990</v>
      </c>
      <c r="E123">
        <v>96331</v>
      </c>
      <c r="F123">
        <v>469</v>
      </c>
      <c r="G123">
        <v>450</v>
      </c>
      <c r="H123">
        <v>26</v>
      </c>
      <c r="I123">
        <v>25</v>
      </c>
      <c r="J123">
        <v>0</v>
      </c>
      <c r="K123">
        <v>0</v>
      </c>
      <c r="L123">
        <v>379</v>
      </c>
      <c r="M123">
        <v>360</v>
      </c>
      <c r="Q123">
        <v>100</v>
      </c>
      <c r="R123">
        <f>VLOOKUP($A123,DATA_2013A!E:V,5,FALSE)</f>
        <v>2013</v>
      </c>
      <c r="S123">
        <f>VLOOKUP(A123,DATA_2013A!E:V,6,FALSE)</f>
        <v>103549</v>
      </c>
      <c r="T123">
        <f>VLOOKUP(A123,DATA_2013A!E:V,7,FALSE)</f>
        <v>262</v>
      </c>
      <c r="U123">
        <f>VLOOKUP(A123,DATA_2013A!E:V,8,FALSE)</f>
        <v>270</v>
      </c>
      <c r="V123">
        <f>VLOOKUP(A123,DATA_2013A!E:V,9,FALSE)</f>
        <v>21</v>
      </c>
      <c r="W123">
        <f>VLOOKUP(A123,DATA_2013A!E:V,10,FALSE)</f>
        <v>22</v>
      </c>
      <c r="X123">
        <f>VLOOKUP(A123,DATA_2013A!E:V,11,FALSE)</f>
        <v>0</v>
      </c>
      <c r="Y123">
        <f>VLOOKUP(A123,DATA_2013A!E:V,12,FALSE)</f>
        <v>0</v>
      </c>
      <c r="Z123">
        <f>VLOOKUP(A123,DATA_2013A!E:V,13,FALSE)</f>
        <v>188</v>
      </c>
      <c r="AA123">
        <f>VLOOKUP(A123,DATA_2013A!E:V,14,FALSE)</f>
        <v>190</v>
      </c>
      <c r="AB123">
        <f>VLOOKUP(A123,DATA_2013A!E:V,15,FALSE)</f>
        <v>0</v>
      </c>
      <c r="AC123">
        <f>VLOOKUP(A123,DATA_2013A!E:V,16,FALSE)</f>
        <v>0</v>
      </c>
      <c r="AD123">
        <f>VLOOKUP(A123,DATA_2013A!E:V,17,FALSE)</f>
        <v>0</v>
      </c>
    </row>
    <row r="124" spans="1:30" x14ac:dyDescent="0.3">
      <c r="A124" t="s">
        <v>283</v>
      </c>
      <c r="B124">
        <v>492</v>
      </c>
      <c r="C124" t="s">
        <v>28</v>
      </c>
      <c r="D124">
        <v>1990</v>
      </c>
      <c r="E124">
        <v>29438</v>
      </c>
      <c r="F124">
        <v>6.4</v>
      </c>
      <c r="G124">
        <v>1.9</v>
      </c>
      <c r="H124">
        <v>0.71</v>
      </c>
      <c r="I124">
        <v>0.21</v>
      </c>
      <c r="J124">
        <v>0</v>
      </c>
      <c r="K124">
        <v>0</v>
      </c>
      <c r="L124">
        <v>3.9</v>
      </c>
      <c r="M124">
        <v>1.1000000000000001</v>
      </c>
      <c r="Q124">
        <v>87</v>
      </c>
      <c r="R124">
        <f>VLOOKUP($A124,DATA_2013A!E:V,5,FALSE)</f>
        <v>2013</v>
      </c>
      <c r="S124">
        <f>VLOOKUP(A124,DATA_2013A!E:V,6,FALSE)</f>
        <v>37831</v>
      </c>
      <c r="T124">
        <f>VLOOKUP(A124,DATA_2013A!E:V,7,FALSE)</f>
        <v>2.4</v>
      </c>
      <c r="U124">
        <f>VLOOKUP(A124,DATA_2013A!E:V,8,FALSE)</f>
        <v>0.92</v>
      </c>
      <c r="V124">
        <f>VLOOKUP(A124,DATA_2013A!E:V,9,FALSE)</f>
        <v>0.09</v>
      </c>
      <c r="W124">
        <f>VLOOKUP(A124,DATA_2013A!E:V,10,FALSE)</f>
        <v>0.03</v>
      </c>
      <c r="X124">
        <f>VLOOKUP(A124,DATA_2013A!E:V,11,FALSE)</f>
        <v>0</v>
      </c>
      <c r="Y124">
        <f>VLOOKUP(A124,DATA_2013A!E:V,12,FALSE)</f>
        <v>0</v>
      </c>
      <c r="Z124">
        <f>VLOOKUP(A124,DATA_2013A!E:V,13,FALSE)</f>
        <v>2.1</v>
      </c>
      <c r="AA124">
        <f>VLOOKUP(A124,DATA_2013A!E:V,14,FALSE)</f>
        <v>0.79</v>
      </c>
      <c r="AB124">
        <f>VLOOKUP(A124,DATA_2013A!E:V,15,FALSE)</f>
        <v>0</v>
      </c>
      <c r="AC124">
        <f>VLOOKUP(A124,DATA_2013A!E:V,16,FALSE)</f>
        <v>0</v>
      </c>
      <c r="AD124">
        <f>VLOOKUP(A124,DATA_2013A!E:V,17,FALSE)</f>
        <v>0</v>
      </c>
    </row>
    <row r="125" spans="1:30" x14ac:dyDescent="0.3">
      <c r="A125" t="s">
        <v>280</v>
      </c>
      <c r="B125">
        <v>496</v>
      </c>
      <c r="C125" t="s">
        <v>14</v>
      </c>
      <c r="D125">
        <v>1990</v>
      </c>
      <c r="E125">
        <v>2184159</v>
      </c>
      <c r="F125">
        <v>928</v>
      </c>
      <c r="G125">
        <v>20000</v>
      </c>
      <c r="H125">
        <v>16</v>
      </c>
      <c r="I125">
        <v>360</v>
      </c>
      <c r="J125">
        <v>0</v>
      </c>
      <c r="K125">
        <v>0</v>
      </c>
      <c r="L125">
        <v>403</v>
      </c>
      <c r="M125">
        <v>8800</v>
      </c>
      <c r="N125">
        <v>0.01</v>
      </c>
      <c r="O125">
        <v>0.02</v>
      </c>
      <c r="P125">
        <v>0.53</v>
      </c>
      <c r="Q125">
        <v>19</v>
      </c>
      <c r="R125">
        <f>VLOOKUP($A125,DATA_2013A!E:V,5,FALSE)</f>
        <v>2013</v>
      </c>
      <c r="S125">
        <f>VLOOKUP(A125,DATA_2013A!E:V,6,FALSE)</f>
        <v>2839073</v>
      </c>
      <c r="T125">
        <f>VLOOKUP(A125,DATA_2013A!E:V,7,FALSE)</f>
        <v>254</v>
      </c>
      <c r="U125">
        <f>VLOOKUP(A125,DATA_2013A!E:V,8,FALSE)</f>
        <v>7200</v>
      </c>
      <c r="V125">
        <f>VLOOKUP(A125,DATA_2013A!E:V,9,FALSE)</f>
        <v>4.9000000000000004</v>
      </c>
      <c r="W125">
        <f>VLOOKUP(A125,DATA_2013A!E:V,10,FALSE)</f>
        <v>140</v>
      </c>
      <c r="X125">
        <f>VLOOKUP(A125,DATA_2013A!E:V,11,FALSE)</f>
        <v>0.04</v>
      </c>
      <c r="Y125">
        <f>VLOOKUP(A125,DATA_2013A!E:V,12,FALSE)</f>
        <v>1</v>
      </c>
      <c r="Z125">
        <f>VLOOKUP(A125,DATA_2013A!E:V,13,FALSE)</f>
        <v>181</v>
      </c>
      <c r="AA125">
        <f>VLOOKUP(A125,DATA_2013A!E:V,14,FALSE)</f>
        <v>5100</v>
      </c>
      <c r="AB125">
        <f>VLOOKUP(A125,DATA_2013A!E:V,15,FALSE)</f>
        <v>0.12</v>
      </c>
      <c r="AC125">
        <f>VLOOKUP(A125,DATA_2013A!E:V,16,FALSE)</f>
        <v>0.21</v>
      </c>
      <c r="AD125">
        <f>VLOOKUP(A125,DATA_2013A!E:V,17,FALSE)</f>
        <v>6.1</v>
      </c>
    </row>
    <row r="126" spans="1:30" x14ac:dyDescent="0.3">
      <c r="A126" t="s">
        <v>275</v>
      </c>
      <c r="B126">
        <v>500</v>
      </c>
      <c r="C126" t="s">
        <v>21</v>
      </c>
      <c r="D126">
        <v>1990</v>
      </c>
      <c r="E126">
        <v>10734</v>
      </c>
      <c r="F126">
        <v>21</v>
      </c>
      <c r="G126">
        <v>2.2000000000000002</v>
      </c>
      <c r="H126">
        <v>0</v>
      </c>
      <c r="I126">
        <v>0</v>
      </c>
      <c r="J126">
        <v>0</v>
      </c>
      <c r="K126">
        <v>0</v>
      </c>
      <c r="L126">
        <v>11</v>
      </c>
      <c r="M126">
        <v>1.1000000000000001</v>
      </c>
      <c r="Q126">
        <v>87</v>
      </c>
      <c r="R126">
        <f>VLOOKUP($A126,DATA_2013A!E:V,5,FALSE)</f>
        <v>2013</v>
      </c>
      <c r="S126">
        <f>VLOOKUP(A126,DATA_2013A!E:V,6,FALSE)</f>
        <v>5091</v>
      </c>
      <c r="T126">
        <f>VLOOKUP(A126,DATA_2013A!E:V,7,FALSE)</f>
        <v>0</v>
      </c>
      <c r="U126">
        <f>VLOOKUP(A126,DATA_2013A!E:V,8,FALSE)</f>
        <v>0</v>
      </c>
      <c r="V126">
        <f>VLOOKUP(A126,DATA_2013A!E:V,9,FALSE)</f>
        <v>21</v>
      </c>
      <c r="W126">
        <f>VLOOKUP(A126,DATA_2013A!E:V,10,FALSE)</f>
        <v>1.1000000000000001</v>
      </c>
      <c r="X126">
        <f>VLOOKUP(A126,DATA_2013A!E:V,11,FALSE)</f>
        <v>0</v>
      </c>
      <c r="Y126">
        <f>VLOOKUP(A126,DATA_2013A!E:V,12,FALSE)</f>
        <v>0</v>
      </c>
      <c r="Z126">
        <f>VLOOKUP(A126,DATA_2013A!E:V,13,FALSE)</f>
        <v>0</v>
      </c>
      <c r="AA126">
        <f>VLOOKUP(A126,DATA_2013A!E:V,14,FALSE)</f>
        <v>0</v>
      </c>
      <c r="AB126">
        <f>VLOOKUP(A126,DATA_2013A!E:V,15,FALSE)</f>
        <v>0</v>
      </c>
      <c r="AC126">
        <f>VLOOKUP(A126,DATA_2013A!E:V,16,FALSE)</f>
        <v>0</v>
      </c>
      <c r="AD126">
        <f>VLOOKUP(A126,DATA_2013A!E:V,17,FALSE)</f>
        <v>0</v>
      </c>
    </row>
    <row r="127" spans="1:30" x14ac:dyDescent="0.3">
      <c r="A127" t="s">
        <v>272</v>
      </c>
      <c r="B127">
        <v>504</v>
      </c>
      <c r="C127" t="s">
        <v>7</v>
      </c>
      <c r="D127">
        <v>1990</v>
      </c>
      <c r="E127">
        <v>24674974</v>
      </c>
      <c r="F127">
        <v>218</v>
      </c>
      <c r="G127">
        <v>54000</v>
      </c>
      <c r="H127">
        <v>12</v>
      </c>
      <c r="I127">
        <v>2900</v>
      </c>
      <c r="J127">
        <v>0.02</v>
      </c>
      <c r="K127">
        <v>5</v>
      </c>
      <c r="L127">
        <v>147</v>
      </c>
      <c r="M127">
        <v>36000</v>
      </c>
      <c r="N127">
        <v>0.05</v>
      </c>
      <c r="O127">
        <v>0.08</v>
      </c>
      <c r="P127">
        <v>19</v>
      </c>
      <c r="Q127">
        <v>76</v>
      </c>
      <c r="R127">
        <f>VLOOKUP($A127,DATA_2013A!E:V,5,FALSE)</f>
        <v>2013</v>
      </c>
      <c r="S127">
        <f>VLOOKUP(A127,DATA_2013A!E:V,6,FALSE)</f>
        <v>33008150</v>
      </c>
      <c r="T127">
        <f>VLOOKUP(A127,DATA_2013A!E:V,7,FALSE)</f>
        <v>131</v>
      </c>
      <c r="U127">
        <f>VLOOKUP(A127,DATA_2013A!E:V,8,FALSE)</f>
        <v>43000</v>
      </c>
      <c r="V127">
        <f>VLOOKUP(A127,DATA_2013A!E:V,9,FALSE)</f>
        <v>8.6</v>
      </c>
      <c r="W127">
        <f>VLOOKUP(A127,DATA_2013A!E:V,10,FALSE)</f>
        <v>2800</v>
      </c>
      <c r="X127">
        <f>VLOOKUP(A127,DATA_2013A!E:V,11,FALSE)</f>
        <v>0.3</v>
      </c>
      <c r="Y127">
        <f>VLOOKUP(A127,DATA_2013A!E:V,12,FALSE)</f>
        <v>98</v>
      </c>
      <c r="Z127">
        <f>VLOOKUP(A127,DATA_2013A!E:V,13,FALSE)</f>
        <v>104</v>
      </c>
      <c r="AA127">
        <f>VLOOKUP(A127,DATA_2013A!E:V,14,FALSE)</f>
        <v>34000</v>
      </c>
      <c r="AB127">
        <f>VLOOKUP(A127,DATA_2013A!E:V,15,FALSE)</f>
        <v>1.7</v>
      </c>
      <c r="AC127">
        <f>VLOOKUP(A127,DATA_2013A!E:V,16,FALSE)</f>
        <v>1.8</v>
      </c>
      <c r="AD127">
        <f>VLOOKUP(A127,DATA_2013A!E:V,17,FALSE)</f>
        <v>590</v>
      </c>
    </row>
    <row r="128" spans="1:30" x14ac:dyDescent="0.3">
      <c r="A128" t="s">
        <v>269</v>
      </c>
      <c r="B128">
        <v>508</v>
      </c>
      <c r="C128" t="s">
        <v>0</v>
      </c>
      <c r="D128">
        <v>1990</v>
      </c>
      <c r="E128">
        <v>13567959</v>
      </c>
      <c r="F128">
        <v>791</v>
      </c>
      <c r="G128">
        <v>110000</v>
      </c>
      <c r="H128">
        <v>118</v>
      </c>
      <c r="I128">
        <v>16000</v>
      </c>
      <c r="J128">
        <v>15</v>
      </c>
      <c r="K128">
        <v>2100</v>
      </c>
      <c r="L128">
        <v>403</v>
      </c>
      <c r="M128">
        <v>55000</v>
      </c>
      <c r="N128">
        <v>7.3</v>
      </c>
      <c r="O128">
        <v>26</v>
      </c>
      <c r="P128">
        <v>3500</v>
      </c>
      <c r="Q128">
        <v>29</v>
      </c>
      <c r="R128">
        <f>VLOOKUP($A128,DATA_2013A!E:V,5,FALSE)</f>
        <v>2013</v>
      </c>
      <c r="S128">
        <f>VLOOKUP(A128,DATA_2013A!E:V,6,FALSE)</f>
        <v>25833752</v>
      </c>
      <c r="T128">
        <f>VLOOKUP(A128,DATA_2013A!E:V,7,FALSE)</f>
        <v>559</v>
      </c>
      <c r="U128">
        <f>VLOOKUP(A128,DATA_2013A!E:V,8,FALSE)</f>
        <v>140000</v>
      </c>
      <c r="V128">
        <f>VLOOKUP(A128,DATA_2013A!E:V,9,FALSE)</f>
        <v>69</v>
      </c>
      <c r="W128">
        <f>VLOOKUP(A128,DATA_2013A!E:V,10,FALSE)</f>
        <v>18000</v>
      </c>
      <c r="X128">
        <f>VLOOKUP(A128,DATA_2013A!E:V,11,FALSE)</f>
        <v>148</v>
      </c>
      <c r="Y128">
        <f>VLOOKUP(A128,DATA_2013A!E:V,12,FALSE)</f>
        <v>38000</v>
      </c>
      <c r="Z128">
        <f>VLOOKUP(A128,DATA_2013A!E:V,13,FALSE)</f>
        <v>552</v>
      </c>
      <c r="AA128">
        <f>VLOOKUP(A128,DATA_2013A!E:V,14,FALSE)</f>
        <v>140000</v>
      </c>
      <c r="AB128">
        <f>VLOOKUP(A128,DATA_2013A!E:V,15,FALSE)</f>
        <v>57</v>
      </c>
      <c r="AC128">
        <f>VLOOKUP(A128,DATA_2013A!E:V,16,FALSE)</f>
        <v>312</v>
      </c>
      <c r="AD128">
        <f>VLOOKUP(A128,DATA_2013A!E:V,17,FALSE)</f>
        <v>81000</v>
      </c>
    </row>
    <row r="129" spans="1:30" x14ac:dyDescent="0.3">
      <c r="A129" t="s">
        <v>266</v>
      </c>
      <c r="B129">
        <v>104</v>
      </c>
      <c r="C129" t="s">
        <v>83</v>
      </c>
      <c r="D129">
        <v>1990</v>
      </c>
      <c r="E129">
        <v>42123003</v>
      </c>
      <c r="F129">
        <v>894</v>
      </c>
      <c r="G129">
        <v>380000</v>
      </c>
      <c r="H129">
        <v>154</v>
      </c>
      <c r="I129">
        <v>65000</v>
      </c>
      <c r="J129">
        <v>1.6</v>
      </c>
      <c r="K129">
        <v>690</v>
      </c>
      <c r="L129">
        <v>395</v>
      </c>
      <c r="M129">
        <v>170000</v>
      </c>
      <c r="N129">
        <v>0.57999999999999996</v>
      </c>
      <c r="O129">
        <v>2.2999999999999998</v>
      </c>
      <c r="P129">
        <v>970</v>
      </c>
      <c r="Q129">
        <v>7.5</v>
      </c>
      <c r="R129">
        <f>VLOOKUP($A129,DATA_2013A!E:V,5,FALSE)</f>
        <v>2013</v>
      </c>
      <c r="S129">
        <f>VLOOKUP(A129,DATA_2013A!E:V,6,FALSE)</f>
        <v>53259018</v>
      </c>
      <c r="T129">
        <f>VLOOKUP(A129,DATA_2013A!E:V,7,FALSE)</f>
        <v>473</v>
      </c>
      <c r="U129">
        <f>VLOOKUP(A129,DATA_2013A!E:V,8,FALSE)</f>
        <v>250000</v>
      </c>
      <c r="V129">
        <f>VLOOKUP(A129,DATA_2013A!E:V,9,FALSE)</f>
        <v>49</v>
      </c>
      <c r="W129">
        <f>VLOOKUP(A129,DATA_2013A!E:V,10,FALSE)</f>
        <v>26000</v>
      </c>
      <c r="X129">
        <f>VLOOKUP(A129,DATA_2013A!E:V,11,FALSE)</f>
        <v>8</v>
      </c>
      <c r="Y129">
        <f>VLOOKUP(A129,DATA_2013A!E:V,12,FALSE)</f>
        <v>4300</v>
      </c>
      <c r="Z129">
        <f>VLOOKUP(A129,DATA_2013A!E:V,13,FALSE)</f>
        <v>373</v>
      </c>
      <c r="AA129">
        <f>VLOOKUP(A129,DATA_2013A!E:V,14,FALSE)</f>
        <v>200000</v>
      </c>
      <c r="AB129">
        <f>VLOOKUP(A129,DATA_2013A!E:V,15,FALSE)</f>
        <v>8.8000000000000007</v>
      </c>
      <c r="AC129">
        <f>VLOOKUP(A129,DATA_2013A!E:V,16,FALSE)</f>
        <v>33</v>
      </c>
      <c r="AD129">
        <f>VLOOKUP(A129,DATA_2013A!E:V,17,FALSE)</f>
        <v>17000</v>
      </c>
    </row>
    <row r="130" spans="1:30" x14ac:dyDescent="0.3">
      <c r="A130" t="s">
        <v>263</v>
      </c>
      <c r="B130">
        <v>516</v>
      </c>
      <c r="C130" t="s">
        <v>0</v>
      </c>
      <c r="D130">
        <v>1990</v>
      </c>
      <c r="E130">
        <v>1415447</v>
      </c>
      <c r="F130">
        <v>818</v>
      </c>
      <c r="G130">
        <v>12000</v>
      </c>
      <c r="H130">
        <v>116</v>
      </c>
      <c r="I130">
        <v>1600</v>
      </c>
      <c r="J130">
        <v>8.3000000000000007</v>
      </c>
      <c r="K130">
        <v>120</v>
      </c>
      <c r="L130">
        <v>404</v>
      </c>
      <c r="M130">
        <v>5700</v>
      </c>
      <c r="N130">
        <v>3.7</v>
      </c>
      <c r="O130">
        <v>15</v>
      </c>
      <c r="P130">
        <v>210</v>
      </c>
      <c r="Q130">
        <v>47</v>
      </c>
      <c r="R130">
        <f>VLOOKUP($A130,DATA_2013A!E:V,5,FALSE)</f>
        <v>2013</v>
      </c>
      <c r="S130">
        <f>VLOOKUP(A130,DATA_2013A!E:V,6,FALSE)</f>
        <v>2303315</v>
      </c>
      <c r="T130">
        <f>VLOOKUP(A130,DATA_2013A!E:V,7,FALSE)</f>
        <v>651</v>
      </c>
      <c r="U130">
        <f>VLOOKUP(A130,DATA_2013A!E:V,8,FALSE)</f>
        <v>15000</v>
      </c>
      <c r="V130">
        <f>VLOOKUP(A130,DATA_2013A!E:V,9,FALSE)</f>
        <v>57</v>
      </c>
      <c r="W130">
        <f>VLOOKUP(A130,DATA_2013A!E:V,10,FALSE)</f>
        <v>1300</v>
      </c>
      <c r="X130">
        <f>VLOOKUP(A130,DATA_2013A!E:V,11,FALSE)</f>
        <v>90</v>
      </c>
      <c r="Y130">
        <f>VLOOKUP(A130,DATA_2013A!E:V,12,FALSE)</f>
        <v>2100</v>
      </c>
      <c r="Z130">
        <f>VLOOKUP(A130,DATA_2013A!E:V,13,FALSE)</f>
        <v>651</v>
      </c>
      <c r="AA130">
        <f>VLOOKUP(A130,DATA_2013A!E:V,14,FALSE)</f>
        <v>15000</v>
      </c>
      <c r="AB130">
        <f>VLOOKUP(A130,DATA_2013A!E:V,15,FALSE)</f>
        <v>51</v>
      </c>
      <c r="AC130">
        <f>VLOOKUP(A130,DATA_2013A!E:V,16,FALSE)</f>
        <v>333</v>
      </c>
      <c r="AD130">
        <f>VLOOKUP(A130,DATA_2013A!E:V,17,FALSE)</f>
        <v>7700</v>
      </c>
    </row>
    <row r="131" spans="1:30" x14ac:dyDescent="0.3">
      <c r="A131" t="s">
        <v>260</v>
      </c>
      <c r="B131">
        <v>520</v>
      </c>
      <c r="C131" t="s">
        <v>14</v>
      </c>
      <c r="D131">
        <v>1990</v>
      </c>
      <c r="E131">
        <v>9157</v>
      </c>
      <c r="F131">
        <v>111</v>
      </c>
      <c r="G131">
        <v>10</v>
      </c>
      <c r="H131">
        <v>6.6</v>
      </c>
      <c r="I131">
        <v>0.61</v>
      </c>
      <c r="J131">
        <v>0</v>
      </c>
      <c r="K131">
        <v>0</v>
      </c>
      <c r="L131">
        <v>88</v>
      </c>
      <c r="M131">
        <v>8.1</v>
      </c>
      <c r="Q131">
        <v>87</v>
      </c>
      <c r="R131">
        <f>VLOOKUP($A131,DATA_2013A!E:V,5,FALSE)</f>
        <v>2013</v>
      </c>
      <c r="S131">
        <f>VLOOKUP(A131,DATA_2013A!E:V,6,FALSE)</f>
        <v>10051</v>
      </c>
      <c r="T131">
        <f>VLOOKUP(A131,DATA_2013A!E:V,7,FALSE)</f>
        <v>71</v>
      </c>
      <c r="U131">
        <f>VLOOKUP(A131,DATA_2013A!E:V,8,FALSE)</f>
        <v>7.1</v>
      </c>
      <c r="V131">
        <f>VLOOKUP(A131,DATA_2013A!E:V,9,FALSE)</f>
        <v>6.7</v>
      </c>
      <c r="W131">
        <f>VLOOKUP(A131,DATA_2013A!E:V,10,FALSE)</f>
        <v>0.67</v>
      </c>
      <c r="X131">
        <f>VLOOKUP(A131,DATA_2013A!E:V,11,FALSE)</f>
        <v>0</v>
      </c>
      <c r="Y131">
        <f>VLOOKUP(A131,DATA_2013A!E:V,12,FALSE)</f>
        <v>0</v>
      </c>
      <c r="Z131">
        <f>VLOOKUP(A131,DATA_2013A!E:V,13,FALSE)</f>
        <v>47</v>
      </c>
      <c r="AA131">
        <f>VLOOKUP(A131,DATA_2013A!E:V,14,FALSE)</f>
        <v>4.7</v>
      </c>
      <c r="AB131">
        <f>VLOOKUP(A131,DATA_2013A!E:V,15,FALSE)</f>
        <v>0</v>
      </c>
      <c r="AC131">
        <f>VLOOKUP(A131,DATA_2013A!E:V,16,FALSE)</f>
        <v>0</v>
      </c>
      <c r="AD131">
        <f>VLOOKUP(A131,DATA_2013A!E:V,17,FALSE)</f>
        <v>0</v>
      </c>
    </row>
    <row r="132" spans="1:30" x14ac:dyDescent="0.3">
      <c r="A132" t="s">
        <v>257</v>
      </c>
      <c r="B132">
        <v>524</v>
      </c>
      <c r="C132" t="s">
        <v>83</v>
      </c>
      <c r="D132">
        <v>1990</v>
      </c>
      <c r="E132">
        <v>18111200</v>
      </c>
      <c r="F132">
        <v>348</v>
      </c>
      <c r="G132">
        <v>63000</v>
      </c>
      <c r="H132">
        <v>52</v>
      </c>
      <c r="I132">
        <v>9400</v>
      </c>
      <c r="J132">
        <v>0.01</v>
      </c>
      <c r="K132">
        <v>1</v>
      </c>
      <c r="L132">
        <v>164</v>
      </c>
      <c r="M132">
        <v>30000</v>
      </c>
      <c r="N132">
        <v>0.01</v>
      </c>
      <c r="O132">
        <v>0.01</v>
      </c>
      <c r="P132">
        <v>2</v>
      </c>
      <c r="Q132">
        <v>34</v>
      </c>
      <c r="R132">
        <f>VLOOKUP($A132,DATA_2013A!E:V,5,FALSE)</f>
        <v>2013</v>
      </c>
      <c r="S132">
        <f>VLOOKUP(A132,DATA_2013A!E:V,6,FALSE)</f>
        <v>27797457</v>
      </c>
      <c r="T132">
        <f>VLOOKUP(A132,DATA_2013A!E:V,7,FALSE)</f>
        <v>211</v>
      </c>
      <c r="U132">
        <f>VLOOKUP(A132,DATA_2013A!E:V,8,FALSE)</f>
        <v>59000</v>
      </c>
      <c r="V132">
        <f>VLOOKUP(A132,DATA_2013A!E:V,9,FALSE)</f>
        <v>17</v>
      </c>
      <c r="W132">
        <f>VLOOKUP(A132,DATA_2013A!E:V,10,FALSE)</f>
        <v>4600</v>
      </c>
      <c r="X132">
        <f>VLOOKUP(A132,DATA_2013A!E:V,11,FALSE)</f>
        <v>1.2</v>
      </c>
      <c r="Y132">
        <f>VLOOKUP(A132,DATA_2013A!E:V,12,FALSE)</f>
        <v>320</v>
      </c>
      <c r="Z132">
        <f>VLOOKUP(A132,DATA_2013A!E:V,13,FALSE)</f>
        <v>156</v>
      </c>
      <c r="AA132">
        <f>VLOOKUP(A132,DATA_2013A!E:V,14,FALSE)</f>
        <v>43000</v>
      </c>
      <c r="AB132">
        <f>VLOOKUP(A132,DATA_2013A!E:V,15,FALSE)</f>
        <v>3.6</v>
      </c>
      <c r="AC132">
        <f>VLOOKUP(A132,DATA_2013A!E:V,16,FALSE)</f>
        <v>5.6</v>
      </c>
      <c r="AD132">
        <f>VLOOKUP(A132,DATA_2013A!E:V,17,FALSE)</f>
        <v>1600</v>
      </c>
    </row>
    <row r="133" spans="1:30" x14ac:dyDescent="0.3">
      <c r="A133" t="s">
        <v>256</v>
      </c>
      <c r="B133">
        <v>530</v>
      </c>
      <c r="C133" t="s">
        <v>21</v>
      </c>
      <c r="D133">
        <v>1990</v>
      </c>
      <c r="E133">
        <v>188234</v>
      </c>
      <c r="F133">
        <v>6.7</v>
      </c>
      <c r="G133">
        <v>13</v>
      </c>
      <c r="H133">
        <v>0.59</v>
      </c>
      <c r="I133">
        <v>1.1000000000000001</v>
      </c>
      <c r="J133">
        <v>0</v>
      </c>
      <c r="K133">
        <v>0</v>
      </c>
      <c r="L133">
        <v>5.3</v>
      </c>
      <c r="M133">
        <v>9.9</v>
      </c>
      <c r="R133" t="e">
        <f>VLOOKUP($A133,DATA_2013A!E:V,5,FALSE)</f>
        <v>#N/A</v>
      </c>
      <c r="S133" t="e">
        <f>VLOOKUP(A133,DATA_2013A!E:V,6,FALSE)</f>
        <v>#N/A</v>
      </c>
      <c r="T133" t="e">
        <f>VLOOKUP(A133,DATA_2013A!E:V,7,FALSE)</f>
        <v>#N/A</v>
      </c>
      <c r="U133" t="e">
        <f>VLOOKUP(A133,DATA_2013A!E:V,8,FALSE)</f>
        <v>#N/A</v>
      </c>
      <c r="V133" t="e">
        <f>VLOOKUP(A133,DATA_2013A!E:V,9,FALSE)</f>
        <v>#N/A</v>
      </c>
      <c r="W133" t="e">
        <f>VLOOKUP(A133,DATA_2013A!E:V,10,FALSE)</f>
        <v>#N/A</v>
      </c>
      <c r="X133" t="e">
        <f>VLOOKUP(A133,DATA_2013A!E:V,11,FALSE)</f>
        <v>#N/A</v>
      </c>
      <c r="Y133" t="e">
        <f>VLOOKUP(A133,DATA_2013A!E:V,12,FALSE)</f>
        <v>#N/A</v>
      </c>
      <c r="Z133" t="e">
        <f>VLOOKUP(A133,DATA_2013A!E:V,13,FALSE)</f>
        <v>#N/A</v>
      </c>
      <c r="AA133" t="e">
        <f>VLOOKUP(A133,DATA_2013A!E:V,14,FALSE)</f>
        <v>#N/A</v>
      </c>
      <c r="AB133" t="e">
        <f>VLOOKUP(A133,DATA_2013A!E:V,15,FALSE)</f>
        <v>#N/A</v>
      </c>
      <c r="AC133" t="e">
        <f>VLOOKUP(A133,DATA_2013A!E:V,16,FALSE)</f>
        <v>#N/A</v>
      </c>
      <c r="AD133" t="e">
        <f>VLOOKUP(A133,DATA_2013A!E:V,17,FALSE)</f>
        <v>#N/A</v>
      </c>
    </row>
    <row r="134" spans="1:30" x14ac:dyDescent="0.3">
      <c r="A134" t="s">
        <v>253</v>
      </c>
      <c r="B134">
        <v>528</v>
      </c>
      <c r="C134" t="s">
        <v>28</v>
      </c>
      <c r="D134">
        <v>1990</v>
      </c>
      <c r="E134">
        <v>14890341</v>
      </c>
      <c r="F134">
        <v>13</v>
      </c>
      <c r="G134">
        <v>1900</v>
      </c>
      <c r="H134">
        <v>0.15</v>
      </c>
      <c r="I134">
        <v>23</v>
      </c>
      <c r="J134">
        <v>0.01</v>
      </c>
      <c r="K134">
        <v>2</v>
      </c>
      <c r="L134">
        <v>10</v>
      </c>
      <c r="M134">
        <v>1500</v>
      </c>
      <c r="N134">
        <v>0.79</v>
      </c>
      <c r="O134">
        <v>0.08</v>
      </c>
      <c r="P134">
        <v>12</v>
      </c>
      <c r="Q134">
        <v>89</v>
      </c>
      <c r="R134">
        <f>VLOOKUP($A134,DATA_2013A!E:V,5,FALSE)</f>
        <v>2013</v>
      </c>
      <c r="S134">
        <f>VLOOKUP(A134,DATA_2013A!E:V,6,FALSE)</f>
        <v>16759229</v>
      </c>
      <c r="T134">
        <f>VLOOKUP(A134,DATA_2013A!E:V,7,FALSE)</f>
        <v>7.6</v>
      </c>
      <c r="U134">
        <f>VLOOKUP(A134,DATA_2013A!E:V,8,FALSE)</f>
        <v>1300</v>
      </c>
      <c r="V134">
        <f>VLOOKUP(A134,DATA_2013A!E:V,9,FALSE)</f>
        <v>0.12</v>
      </c>
      <c r="W134">
        <f>VLOOKUP(A134,DATA_2013A!E:V,10,FALSE)</f>
        <v>20</v>
      </c>
      <c r="X134">
        <f>VLOOKUP(A134,DATA_2013A!E:V,11,FALSE)</f>
        <v>0.03</v>
      </c>
      <c r="Y134">
        <f>VLOOKUP(A134,DATA_2013A!E:V,12,FALSE)</f>
        <v>5</v>
      </c>
      <c r="Z134">
        <f>VLOOKUP(A134,DATA_2013A!E:V,13,FALSE)</f>
        <v>6.1</v>
      </c>
      <c r="AA134">
        <f>VLOOKUP(A134,DATA_2013A!E:V,14,FALSE)</f>
        <v>1000</v>
      </c>
      <c r="AB134">
        <f>VLOOKUP(A134,DATA_2013A!E:V,15,FALSE)</f>
        <v>3.9</v>
      </c>
      <c r="AC134">
        <f>VLOOKUP(A134,DATA_2013A!E:V,16,FALSE)</f>
        <v>0.24</v>
      </c>
      <c r="AD134">
        <f>VLOOKUP(A134,DATA_2013A!E:V,17,FALSE)</f>
        <v>40</v>
      </c>
    </row>
    <row r="135" spans="1:30" x14ac:dyDescent="0.3">
      <c r="A135" t="s">
        <v>250</v>
      </c>
      <c r="B135">
        <v>540</v>
      </c>
      <c r="C135" t="s">
        <v>14</v>
      </c>
      <c r="D135">
        <v>1990</v>
      </c>
      <c r="E135">
        <v>168537</v>
      </c>
      <c r="F135">
        <v>124</v>
      </c>
      <c r="G135">
        <v>210</v>
      </c>
      <c r="H135">
        <v>7.6</v>
      </c>
      <c r="I135">
        <v>13</v>
      </c>
      <c r="J135">
        <v>0</v>
      </c>
      <c r="K135">
        <v>0</v>
      </c>
      <c r="L135">
        <v>98</v>
      </c>
      <c r="M135">
        <v>160</v>
      </c>
      <c r="Q135">
        <v>87</v>
      </c>
      <c r="R135">
        <f>VLOOKUP($A135,DATA_2013A!E:V,5,FALSE)</f>
        <v>2013</v>
      </c>
      <c r="S135">
        <f>VLOOKUP(A135,DATA_2013A!E:V,6,FALSE)</f>
        <v>256496</v>
      </c>
      <c r="T135">
        <f>VLOOKUP(A135,DATA_2013A!E:V,7,FALSE)</f>
        <v>23</v>
      </c>
      <c r="U135">
        <f>VLOOKUP(A135,DATA_2013A!E:V,8,FALSE)</f>
        <v>59</v>
      </c>
      <c r="V135">
        <f>VLOOKUP(A135,DATA_2013A!E:V,9,FALSE)</f>
        <v>1.1000000000000001</v>
      </c>
      <c r="W135">
        <f>VLOOKUP(A135,DATA_2013A!E:V,10,FALSE)</f>
        <v>2.8</v>
      </c>
      <c r="X135">
        <f>VLOOKUP(A135,DATA_2013A!E:V,11,FALSE)</f>
        <v>0</v>
      </c>
      <c r="Y135">
        <f>VLOOKUP(A135,DATA_2013A!E:V,12,FALSE)</f>
        <v>0</v>
      </c>
      <c r="Z135">
        <f>VLOOKUP(A135,DATA_2013A!E:V,13,FALSE)</f>
        <v>19</v>
      </c>
      <c r="AA135">
        <f>VLOOKUP(A135,DATA_2013A!E:V,14,FALSE)</f>
        <v>50</v>
      </c>
      <c r="AB135">
        <f>VLOOKUP(A135,DATA_2013A!E:V,15,FALSE)</f>
        <v>0</v>
      </c>
      <c r="AC135">
        <f>VLOOKUP(A135,DATA_2013A!E:V,16,FALSE)</f>
        <v>0</v>
      </c>
      <c r="AD135">
        <f>VLOOKUP(A135,DATA_2013A!E:V,17,FALSE)</f>
        <v>0</v>
      </c>
    </row>
    <row r="136" spans="1:30" x14ac:dyDescent="0.3">
      <c r="A136" t="s">
        <v>247</v>
      </c>
      <c r="B136">
        <v>554</v>
      </c>
      <c r="C136" t="s">
        <v>14</v>
      </c>
      <c r="D136">
        <v>1990</v>
      </c>
      <c r="E136">
        <v>3397983</v>
      </c>
      <c r="F136">
        <v>15</v>
      </c>
      <c r="G136">
        <v>510</v>
      </c>
      <c r="H136">
        <v>0.55000000000000004</v>
      </c>
      <c r="I136">
        <v>19</v>
      </c>
      <c r="J136">
        <v>0</v>
      </c>
      <c r="K136">
        <v>0</v>
      </c>
      <c r="L136">
        <v>11</v>
      </c>
      <c r="M136">
        <v>390</v>
      </c>
      <c r="N136">
        <v>0.6</v>
      </c>
      <c r="O136">
        <v>7.0000000000000007E-2</v>
      </c>
      <c r="P136">
        <v>2.2999999999999998</v>
      </c>
      <c r="Q136">
        <v>90</v>
      </c>
      <c r="R136">
        <f>VLOOKUP($A136,DATA_2013A!E:V,5,FALSE)</f>
        <v>2013</v>
      </c>
      <c r="S136">
        <f>VLOOKUP(A136,DATA_2013A!E:V,6,FALSE)</f>
        <v>4505761</v>
      </c>
      <c r="T136">
        <f>VLOOKUP(A136,DATA_2013A!E:V,7,FALSE)</f>
        <v>9.5</v>
      </c>
      <c r="U136">
        <f>VLOOKUP(A136,DATA_2013A!E:V,8,FALSE)</f>
        <v>430</v>
      </c>
      <c r="V136">
        <f>VLOOKUP(A136,DATA_2013A!E:V,9,FALSE)</f>
        <v>0.14000000000000001</v>
      </c>
      <c r="W136">
        <f>VLOOKUP(A136,DATA_2013A!E:V,10,FALSE)</f>
        <v>6.3</v>
      </c>
      <c r="X136">
        <f>VLOOKUP(A136,DATA_2013A!E:V,11,FALSE)</f>
        <v>0</v>
      </c>
      <c r="Y136">
        <f>VLOOKUP(A136,DATA_2013A!E:V,12,FALSE)</f>
        <v>0</v>
      </c>
      <c r="Z136">
        <f>VLOOKUP(A136,DATA_2013A!E:V,13,FALSE)</f>
        <v>7.3</v>
      </c>
      <c r="AA136">
        <f>VLOOKUP(A136,DATA_2013A!E:V,14,FALSE)</f>
        <v>330</v>
      </c>
      <c r="AB136">
        <f>VLOOKUP(A136,DATA_2013A!E:V,15,FALSE)</f>
        <v>1.5</v>
      </c>
      <c r="AC136">
        <f>VLOOKUP(A136,DATA_2013A!E:V,16,FALSE)</f>
        <v>0.11</v>
      </c>
      <c r="AD136">
        <f>VLOOKUP(A136,DATA_2013A!E:V,17,FALSE)</f>
        <v>5</v>
      </c>
    </row>
    <row r="137" spans="1:30" x14ac:dyDescent="0.3">
      <c r="A137" t="s">
        <v>244</v>
      </c>
      <c r="B137">
        <v>558</v>
      </c>
      <c r="C137" t="s">
        <v>21</v>
      </c>
      <c r="D137">
        <v>1990</v>
      </c>
      <c r="E137">
        <v>4137788</v>
      </c>
      <c r="F137">
        <v>103</v>
      </c>
      <c r="G137">
        <v>4300</v>
      </c>
      <c r="H137">
        <v>11</v>
      </c>
      <c r="I137">
        <v>450</v>
      </c>
      <c r="J137">
        <v>0.02</v>
      </c>
      <c r="K137">
        <v>1</v>
      </c>
      <c r="L137">
        <v>80</v>
      </c>
      <c r="M137">
        <v>3300</v>
      </c>
      <c r="N137">
        <v>0.16</v>
      </c>
      <c r="O137">
        <v>0.13</v>
      </c>
      <c r="P137">
        <v>5.3</v>
      </c>
      <c r="Q137">
        <v>89</v>
      </c>
      <c r="R137">
        <f>VLOOKUP($A137,DATA_2013A!E:V,5,FALSE)</f>
        <v>2013</v>
      </c>
      <c r="S137">
        <f>VLOOKUP(A137,DATA_2013A!E:V,6,FALSE)</f>
        <v>6080478</v>
      </c>
      <c r="T137">
        <f>VLOOKUP(A137,DATA_2013A!E:V,7,FALSE)</f>
        <v>68</v>
      </c>
      <c r="U137">
        <f>VLOOKUP(A137,DATA_2013A!E:V,8,FALSE)</f>
        <v>4100</v>
      </c>
      <c r="V137">
        <f>VLOOKUP(A137,DATA_2013A!E:V,9,FALSE)</f>
        <v>2.7</v>
      </c>
      <c r="W137">
        <f>VLOOKUP(A137,DATA_2013A!E:V,10,FALSE)</f>
        <v>160</v>
      </c>
      <c r="X137">
        <f>VLOOKUP(A137,DATA_2013A!E:V,11,FALSE)</f>
        <v>0.26</v>
      </c>
      <c r="Y137">
        <f>VLOOKUP(A137,DATA_2013A!E:V,12,FALSE)</f>
        <v>16</v>
      </c>
      <c r="Z137">
        <f>VLOOKUP(A137,DATA_2013A!E:V,13,FALSE)</f>
        <v>55</v>
      </c>
      <c r="AA137">
        <f>VLOOKUP(A137,DATA_2013A!E:V,14,FALSE)</f>
        <v>3400</v>
      </c>
      <c r="AB137">
        <f>VLOOKUP(A137,DATA_2013A!E:V,15,FALSE)</f>
        <v>3.3</v>
      </c>
      <c r="AC137">
        <f>VLOOKUP(A137,DATA_2013A!E:V,16,FALSE)</f>
        <v>1.8</v>
      </c>
      <c r="AD137">
        <f>VLOOKUP(A137,DATA_2013A!E:V,17,FALSE)</f>
        <v>110</v>
      </c>
    </row>
    <row r="138" spans="1:30" x14ac:dyDescent="0.3">
      <c r="A138" t="s">
        <v>241</v>
      </c>
      <c r="B138">
        <v>562</v>
      </c>
      <c r="C138" t="s">
        <v>0</v>
      </c>
      <c r="D138">
        <v>1990</v>
      </c>
      <c r="E138">
        <v>7753907</v>
      </c>
      <c r="F138">
        <v>834</v>
      </c>
      <c r="G138">
        <v>65000</v>
      </c>
      <c r="H138">
        <v>132</v>
      </c>
      <c r="I138">
        <v>10000</v>
      </c>
      <c r="J138">
        <v>3.6</v>
      </c>
      <c r="K138">
        <v>280</v>
      </c>
      <c r="L138">
        <v>363</v>
      </c>
      <c r="M138">
        <v>28000</v>
      </c>
      <c r="N138">
        <v>1.5</v>
      </c>
      <c r="O138">
        <v>5.3</v>
      </c>
      <c r="P138">
        <v>410</v>
      </c>
      <c r="Q138">
        <v>18</v>
      </c>
      <c r="R138">
        <f>VLOOKUP($A138,DATA_2013A!E:V,5,FALSE)</f>
        <v>2013</v>
      </c>
      <c r="S138">
        <f>VLOOKUP(A138,DATA_2013A!E:V,6,FALSE)</f>
        <v>17831270</v>
      </c>
      <c r="T138">
        <f>VLOOKUP(A138,DATA_2013A!E:V,7,FALSE)</f>
        <v>159</v>
      </c>
      <c r="U138">
        <f>VLOOKUP(A138,DATA_2013A!E:V,8,FALSE)</f>
        <v>28000</v>
      </c>
      <c r="V138">
        <f>VLOOKUP(A138,DATA_2013A!E:V,9,FALSE)</f>
        <v>17</v>
      </c>
      <c r="W138">
        <f>VLOOKUP(A138,DATA_2013A!E:V,10,FALSE)</f>
        <v>3100</v>
      </c>
      <c r="X138">
        <f>VLOOKUP(A138,DATA_2013A!E:V,11,FALSE)</f>
        <v>2.1</v>
      </c>
      <c r="Y138">
        <f>VLOOKUP(A138,DATA_2013A!E:V,12,FALSE)</f>
        <v>370</v>
      </c>
      <c r="Z138">
        <f>VLOOKUP(A138,DATA_2013A!E:V,13,FALSE)</f>
        <v>102</v>
      </c>
      <c r="AA138">
        <f>VLOOKUP(A138,DATA_2013A!E:V,14,FALSE)</f>
        <v>18000</v>
      </c>
      <c r="AB138">
        <f>VLOOKUP(A138,DATA_2013A!E:V,15,FALSE)</f>
        <v>6.9</v>
      </c>
      <c r="AC138">
        <f>VLOOKUP(A138,DATA_2013A!E:V,16,FALSE)</f>
        <v>7.1</v>
      </c>
      <c r="AD138">
        <f>VLOOKUP(A138,DATA_2013A!E:V,17,FALSE)</f>
        <v>1300</v>
      </c>
    </row>
    <row r="139" spans="1:30" x14ac:dyDescent="0.3">
      <c r="A139" t="s">
        <v>238</v>
      </c>
      <c r="B139">
        <v>566</v>
      </c>
      <c r="C139" t="s">
        <v>0</v>
      </c>
      <c r="D139">
        <v>1990</v>
      </c>
      <c r="E139">
        <v>95617350</v>
      </c>
      <c r="F139">
        <v>325</v>
      </c>
      <c r="G139">
        <v>310000</v>
      </c>
      <c r="H139">
        <v>99</v>
      </c>
      <c r="I139">
        <v>95000</v>
      </c>
      <c r="J139">
        <v>10</v>
      </c>
      <c r="K139">
        <v>9700</v>
      </c>
      <c r="L139">
        <v>262</v>
      </c>
      <c r="M139">
        <v>250000</v>
      </c>
      <c r="N139">
        <v>5.6</v>
      </c>
      <c r="O139">
        <v>14</v>
      </c>
      <c r="P139">
        <v>13000</v>
      </c>
      <c r="Q139">
        <v>8</v>
      </c>
      <c r="R139">
        <f>VLOOKUP($A139,DATA_2013A!E:V,5,FALSE)</f>
        <v>2013</v>
      </c>
      <c r="S139">
        <f>VLOOKUP(A139,DATA_2013A!E:V,6,FALSE)</f>
        <v>173615345</v>
      </c>
      <c r="T139">
        <f>VLOOKUP(A139,DATA_2013A!E:V,7,FALSE)</f>
        <v>326</v>
      </c>
      <c r="U139">
        <f>VLOOKUP(A139,DATA_2013A!E:V,8,FALSE)</f>
        <v>570000</v>
      </c>
      <c r="V139">
        <f>VLOOKUP(A139,DATA_2013A!E:V,9,FALSE)</f>
        <v>94</v>
      </c>
      <c r="W139">
        <f>VLOOKUP(A139,DATA_2013A!E:V,10,FALSE)</f>
        <v>160000</v>
      </c>
      <c r="X139">
        <f>VLOOKUP(A139,DATA_2013A!E:V,11,FALSE)</f>
        <v>49</v>
      </c>
      <c r="Y139">
        <f>VLOOKUP(A139,DATA_2013A!E:V,12,FALSE)</f>
        <v>85000</v>
      </c>
      <c r="Z139">
        <f>VLOOKUP(A139,DATA_2013A!E:V,13,FALSE)</f>
        <v>338</v>
      </c>
      <c r="AA139">
        <f>VLOOKUP(A139,DATA_2013A!E:V,14,FALSE)</f>
        <v>590000</v>
      </c>
      <c r="AB139">
        <f>VLOOKUP(A139,DATA_2013A!E:V,15,FALSE)</f>
        <v>25</v>
      </c>
      <c r="AC139">
        <f>VLOOKUP(A139,DATA_2013A!E:V,16,FALSE)</f>
        <v>81</v>
      </c>
      <c r="AD139">
        <f>VLOOKUP(A139,DATA_2013A!E:V,17,FALSE)</f>
        <v>140000</v>
      </c>
    </row>
    <row r="140" spans="1:30" x14ac:dyDescent="0.3">
      <c r="A140" t="s">
        <v>235</v>
      </c>
      <c r="B140">
        <v>570</v>
      </c>
      <c r="C140" t="s">
        <v>14</v>
      </c>
      <c r="D140">
        <v>1990</v>
      </c>
      <c r="E140">
        <v>2332</v>
      </c>
      <c r="F140">
        <v>44</v>
      </c>
      <c r="G140">
        <v>1</v>
      </c>
      <c r="H140">
        <v>1.2</v>
      </c>
      <c r="I140">
        <v>0.03</v>
      </c>
      <c r="J140">
        <v>0</v>
      </c>
      <c r="K140">
        <v>0</v>
      </c>
      <c r="L140">
        <v>0</v>
      </c>
      <c r="M140">
        <v>0</v>
      </c>
      <c r="R140">
        <f>VLOOKUP($A140,DATA_2013A!E:V,5,FALSE)</f>
        <v>2013</v>
      </c>
      <c r="S140">
        <f>VLOOKUP(A140,DATA_2013A!E:V,6,FALSE)</f>
        <v>1344</v>
      </c>
      <c r="T140">
        <f>VLOOKUP(A140,DATA_2013A!E:V,7,FALSE)</f>
        <v>19</v>
      </c>
      <c r="U140">
        <f>VLOOKUP(A140,DATA_2013A!E:V,8,FALSE)</f>
        <v>0.26</v>
      </c>
      <c r="V140">
        <f>VLOOKUP(A140,DATA_2013A!E:V,9,FALSE)</f>
        <v>0.52</v>
      </c>
      <c r="W140">
        <f>VLOOKUP(A140,DATA_2013A!E:V,10,FALSE)</f>
        <v>0.01</v>
      </c>
      <c r="X140">
        <f>VLOOKUP(A140,DATA_2013A!E:V,11,FALSE)</f>
        <v>0</v>
      </c>
      <c r="Y140">
        <f>VLOOKUP(A140,DATA_2013A!E:V,12,FALSE)</f>
        <v>0</v>
      </c>
      <c r="Z140">
        <f>VLOOKUP(A140,DATA_2013A!E:V,13,FALSE)</f>
        <v>0</v>
      </c>
      <c r="AA140">
        <f>VLOOKUP(A140,DATA_2013A!E:V,14,FALSE)</f>
        <v>0</v>
      </c>
      <c r="AB140">
        <f>VLOOKUP(A140,DATA_2013A!E:V,15,FALSE)</f>
        <v>0</v>
      </c>
      <c r="AC140">
        <f>VLOOKUP(A140,DATA_2013A!E:V,16,FALSE)</f>
        <v>0</v>
      </c>
      <c r="AD140">
        <f>VLOOKUP(A140,DATA_2013A!E:V,17,FALSE)</f>
        <v>0</v>
      </c>
    </row>
    <row r="141" spans="1:30" x14ac:dyDescent="0.3">
      <c r="A141" t="s">
        <v>232</v>
      </c>
      <c r="B141">
        <v>580</v>
      </c>
      <c r="C141" t="s">
        <v>14</v>
      </c>
      <c r="D141">
        <v>1990</v>
      </c>
      <c r="E141">
        <v>43972</v>
      </c>
      <c r="F141">
        <v>86</v>
      </c>
      <c r="G141">
        <v>38</v>
      </c>
      <c r="H141">
        <v>2.9</v>
      </c>
      <c r="I141">
        <v>1.3</v>
      </c>
      <c r="J141">
        <v>0</v>
      </c>
      <c r="K141">
        <v>0</v>
      </c>
      <c r="L141">
        <v>73</v>
      </c>
      <c r="M141">
        <v>32</v>
      </c>
      <c r="Q141">
        <v>87</v>
      </c>
      <c r="R141">
        <f>VLOOKUP($A141,DATA_2013A!E:V,5,FALSE)</f>
        <v>2013</v>
      </c>
      <c r="S141">
        <f>VLOOKUP(A141,DATA_2013A!E:V,6,FALSE)</f>
        <v>53855</v>
      </c>
      <c r="T141">
        <f>VLOOKUP(A141,DATA_2013A!E:V,7,FALSE)</f>
        <v>93</v>
      </c>
      <c r="U141">
        <f>VLOOKUP(A141,DATA_2013A!E:V,8,FALSE)</f>
        <v>50</v>
      </c>
      <c r="V141">
        <f>VLOOKUP(A141,DATA_2013A!E:V,9,FALSE)</f>
        <v>6.4</v>
      </c>
      <c r="W141">
        <f>VLOOKUP(A141,DATA_2013A!E:V,10,FALSE)</f>
        <v>3.4</v>
      </c>
      <c r="X141">
        <f>VLOOKUP(A141,DATA_2013A!E:V,11,FALSE)</f>
        <v>0</v>
      </c>
      <c r="Y141">
        <f>VLOOKUP(A141,DATA_2013A!E:V,12,FALSE)</f>
        <v>0</v>
      </c>
      <c r="Z141">
        <f>VLOOKUP(A141,DATA_2013A!E:V,13,FALSE)</f>
        <v>70</v>
      </c>
      <c r="AA141">
        <f>VLOOKUP(A141,DATA_2013A!E:V,14,FALSE)</f>
        <v>38</v>
      </c>
      <c r="AB141">
        <f>VLOOKUP(A141,DATA_2013A!E:V,15,FALSE)</f>
        <v>0</v>
      </c>
      <c r="AC141">
        <f>VLOOKUP(A141,DATA_2013A!E:V,16,FALSE)</f>
        <v>0</v>
      </c>
      <c r="AD141">
        <f>VLOOKUP(A141,DATA_2013A!E:V,17,FALSE)</f>
        <v>0</v>
      </c>
    </row>
    <row r="142" spans="1:30" x14ac:dyDescent="0.3">
      <c r="A142" t="s">
        <v>229</v>
      </c>
      <c r="B142">
        <v>578</v>
      </c>
      <c r="C142" t="s">
        <v>28</v>
      </c>
      <c r="D142">
        <v>1990</v>
      </c>
      <c r="E142">
        <v>4240375</v>
      </c>
      <c r="F142">
        <v>9.9</v>
      </c>
      <c r="G142">
        <v>420</v>
      </c>
      <c r="H142">
        <v>0.37</v>
      </c>
      <c r="I142">
        <v>16</v>
      </c>
      <c r="J142">
        <v>0</v>
      </c>
      <c r="K142">
        <v>0</v>
      </c>
      <c r="L142">
        <v>8</v>
      </c>
      <c r="M142">
        <v>340</v>
      </c>
      <c r="N142">
        <v>7.0000000000000007E-2</v>
      </c>
      <c r="O142">
        <v>0.01</v>
      </c>
      <c r="P142">
        <v>0.25</v>
      </c>
      <c r="Q142">
        <v>84</v>
      </c>
      <c r="R142">
        <f>VLOOKUP($A142,DATA_2013A!E:V,5,FALSE)</f>
        <v>2013</v>
      </c>
      <c r="S142">
        <f>VLOOKUP(A142,DATA_2013A!E:V,6,FALSE)</f>
        <v>5042671</v>
      </c>
      <c r="T142">
        <f>VLOOKUP(A142,DATA_2013A!E:V,7,FALSE)</f>
        <v>11</v>
      </c>
      <c r="U142">
        <f>VLOOKUP(A142,DATA_2013A!E:V,8,FALSE)</f>
        <v>540</v>
      </c>
      <c r="V142">
        <f>VLOOKUP(A142,DATA_2013A!E:V,9,FALSE)</f>
        <v>0.09</v>
      </c>
      <c r="W142">
        <f>VLOOKUP(A142,DATA_2013A!E:V,10,FALSE)</f>
        <v>4.4000000000000004</v>
      </c>
      <c r="X142">
        <f>VLOOKUP(A142,DATA_2013A!E:V,11,FALSE)</f>
        <v>0</v>
      </c>
      <c r="Y142">
        <f>VLOOKUP(A142,DATA_2013A!E:V,12,FALSE)</f>
        <v>0</v>
      </c>
      <c r="Z142">
        <f>VLOOKUP(A142,DATA_2013A!E:V,13,FALSE)</f>
        <v>8.1999999999999993</v>
      </c>
      <c r="AA142">
        <f>VLOOKUP(A142,DATA_2013A!E:V,14,FALSE)</f>
        <v>410</v>
      </c>
      <c r="AB142">
        <f>VLOOKUP(A142,DATA_2013A!E:V,15,FALSE)</f>
        <v>0.64</v>
      </c>
      <c r="AC142">
        <f>VLOOKUP(A142,DATA_2013A!E:V,16,FALSE)</f>
        <v>0.05</v>
      </c>
      <c r="AD142">
        <f>VLOOKUP(A142,DATA_2013A!E:V,17,FALSE)</f>
        <v>2.6</v>
      </c>
    </row>
    <row r="143" spans="1:30" x14ac:dyDescent="0.3">
      <c r="A143" t="s">
        <v>226</v>
      </c>
      <c r="B143">
        <v>512</v>
      </c>
      <c r="C143" t="s">
        <v>7</v>
      </c>
      <c r="D143">
        <v>1990</v>
      </c>
      <c r="E143">
        <v>1810103</v>
      </c>
      <c r="F143">
        <v>38</v>
      </c>
      <c r="G143">
        <v>690</v>
      </c>
      <c r="H143">
        <v>2.5</v>
      </c>
      <c r="I143">
        <v>46</v>
      </c>
      <c r="J143">
        <v>0</v>
      </c>
      <c r="K143">
        <v>0</v>
      </c>
      <c r="L143">
        <v>29</v>
      </c>
      <c r="M143">
        <v>530</v>
      </c>
      <c r="N143">
        <v>0.28000000000000003</v>
      </c>
      <c r="O143">
        <v>0.08</v>
      </c>
      <c r="P143">
        <v>1.5</v>
      </c>
      <c r="Q143">
        <v>91</v>
      </c>
      <c r="R143">
        <f>VLOOKUP($A143,DATA_2013A!E:V,5,FALSE)</f>
        <v>2013</v>
      </c>
      <c r="S143">
        <f>VLOOKUP(A143,DATA_2013A!E:V,6,FALSE)</f>
        <v>3632444</v>
      </c>
      <c r="T143">
        <f>VLOOKUP(A143,DATA_2013A!E:V,7,FALSE)</f>
        <v>13</v>
      </c>
      <c r="U143">
        <f>VLOOKUP(A143,DATA_2013A!E:V,8,FALSE)</f>
        <v>460</v>
      </c>
      <c r="V143">
        <f>VLOOKUP(A143,DATA_2013A!E:V,9,FALSE)</f>
        <v>0.69</v>
      </c>
      <c r="W143">
        <f>VLOOKUP(A143,DATA_2013A!E:V,10,FALSE)</f>
        <v>25</v>
      </c>
      <c r="X143">
        <f>VLOOKUP(A143,DATA_2013A!E:V,11,FALSE)</f>
        <v>0.03</v>
      </c>
      <c r="Y143">
        <f>VLOOKUP(A143,DATA_2013A!E:V,12,FALSE)</f>
        <v>1</v>
      </c>
      <c r="Z143">
        <f>VLOOKUP(A143,DATA_2013A!E:V,13,FALSE)</f>
        <v>11</v>
      </c>
      <c r="AA143">
        <f>VLOOKUP(A143,DATA_2013A!E:V,14,FALSE)</f>
        <v>390</v>
      </c>
      <c r="AB143">
        <f>VLOOKUP(A143,DATA_2013A!E:V,15,FALSE)</f>
        <v>1.5</v>
      </c>
      <c r="AC143">
        <f>VLOOKUP(A143,DATA_2013A!E:V,16,FALSE)</f>
        <v>0.16</v>
      </c>
      <c r="AD143">
        <f>VLOOKUP(A143,DATA_2013A!E:V,17,FALSE)</f>
        <v>5.9</v>
      </c>
    </row>
    <row r="144" spans="1:30" x14ac:dyDescent="0.3">
      <c r="A144" t="s">
        <v>223</v>
      </c>
      <c r="B144">
        <v>586</v>
      </c>
      <c r="C144" t="s">
        <v>7</v>
      </c>
      <c r="D144">
        <v>1990</v>
      </c>
      <c r="E144">
        <v>111090879</v>
      </c>
      <c r="F144">
        <v>509</v>
      </c>
      <c r="G144">
        <v>570000</v>
      </c>
      <c r="H144">
        <v>69</v>
      </c>
      <c r="I144">
        <v>77000</v>
      </c>
      <c r="J144">
        <v>0.01</v>
      </c>
      <c r="K144">
        <v>10</v>
      </c>
      <c r="L144">
        <v>277</v>
      </c>
      <c r="M144">
        <v>310000</v>
      </c>
      <c r="N144">
        <v>0.01</v>
      </c>
      <c r="O144">
        <v>0.02</v>
      </c>
      <c r="P144">
        <v>25</v>
      </c>
      <c r="Q144">
        <v>51</v>
      </c>
      <c r="R144">
        <f>VLOOKUP($A144,DATA_2013A!E:V,5,FALSE)</f>
        <v>2013</v>
      </c>
      <c r="S144">
        <f>VLOOKUP(A144,DATA_2013A!E:V,6,FALSE)</f>
        <v>182142594</v>
      </c>
      <c r="T144">
        <f>VLOOKUP(A144,DATA_2013A!E:V,7,FALSE)</f>
        <v>342</v>
      </c>
      <c r="U144">
        <f>VLOOKUP(A144,DATA_2013A!E:V,8,FALSE)</f>
        <v>620000</v>
      </c>
      <c r="V144">
        <f>VLOOKUP(A144,DATA_2013A!E:V,9,FALSE)</f>
        <v>27</v>
      </c>
      <c r="W144">
        <f>VLOOKUP(A144,DATA_2013A!E:V,10,FALSE)</f>
        <v>49000</v>
      </c>
      <c r="X144">
        <f>VLOOKUP(A144,DATA_2013A!E:V,11,FALSE)</f>
        <v>0.53</v>
      </c>
      <c r="Y144">
        <f>VLOOKUP(A144,DATA_2013A!E:V,12,FALSE)</f>
        <v>970</v>
      </c>
      <c r="Z144">
        <f>VLOOKUP(A144,DATA_2013A!E:V,13,FALSE)</f>
        <v>275</v>
      </c>
      <c r="AA144">
        <f>VLOOKUP(A144,DATA_2013A!E:V,14,FALSE)</f>
        <v>500000</v>
      </c>
      <c r="AB144">
        <f>VLOOKUP(A144,DATA_2013A!E:V,15,FALSE)</f>
        <v>0.53</v>
      </c>
      <c r="AC144">
        <f>VLOOKUP(A144,DATA_2013A!E:V,16,FALSE)</f>
        <v>1.4</v>
      </c>
      <c r="AD144">
        <f>VLOOKUP(A144,DATA_2013A!E:V,17,FALSE)</f>
        <v>2600</v>
      </c>
    </row>
    <row r="145" spans="1:30" x14ac:dyDescent="0.3">
      <c r="A145" t="s">
        <v>220</v>
      </c>
      <c r="B145">
        <v>585</v>
      </c>
      <c r="C145" t="s">
        <v>14</v>
      </c>
      <c r="D145">
        <v>1990</v>
      </c>
      <c r="E145">
        <v>15089</v>
      </c>
      <c r="F145">
        <v>102</v>
      </c>
      <c r="G145">
        <v>15</v>
      </c>
      <c r="H145">
        <v>10</v>
      </c>
      <c r="I145">
        <v>1.6</v>
      </c>
      <c r="J145">
        <v>0</v>
      </c>
      <c r="K145">
        <v>0</v>
      </c>
      <c r="L145">
        <v>66</v>
      </c>
      <c r="M145">
        <v>10</v>
      </c>
      <c r="R145">
        <f>VLOOKUP($A145,DATA_2013A!E:V,5,FALSE)</f>
        <v>2013</v>
      </c>
      <c r="S145">
        <f>VLOOKUP(A145,DATA_2013A!E:V,6,FALSE)</f>
        <v>20918</v>
      </c>
      <c r="T145">
        <f>VLOOKUP(A145,DATA_2013A!E:V,7,FALSE)</f>
        <v>53</v>
      </c>
      <c r="U145">
        <f>VLOOKUP(A145,DATA_2013A!E:V,8,FALSE)</f>
        <v>11</v>
      </c>
      <c r="V145">
        <f>VLOOKUP(A145,DATA_2013A!E:V,9,FALSE)</f>
        <v>1.7</v>
      </c>
      <c r="W145">
        <f>VLOOKUP(A145,DATA_2013A!E:V,10,FALSE)</f>
        <v>0.36</v>
      </c>
      <c r="X145">
        <f>VLOOKUP(A145,DATA_2013A!E:V,11,FALSE)</f>
        <v>0</v>
      </c>
      <c r="Y145">
        <f>VLOOKUP(A145,DATA_2013A!E:V,12,FALSE)</f>
        <v>0</v>
      </c>
      <c r="Z145">
        <f>VLOOKUP(A145,DATA_2013A!E:V,13,FALSE)</f>
        <v>44</v>
      </c>
      <c r="AA145">
        <f>VLOOKUP(A145,DATA_2013A!E:V,14,FALSE)</f>
        <v>9.1999999999999993</v>
      </c>
      <c r="AB145">
        <f>VLOOKUP(A145,DATA_2013A!E:V,15,FALSE)</f>
        <v>0</v>
      </c>
      <c r="AC145">
        <f>VLOOKUP(A145,DATA_2013A!E:V,16,FALSE)</f>
        <v>0</v>
      </c>
      <c r="AD145">
        <f>VLOOKUP(A145,DATA_2013A!E:V,17,FALSE)</f>
        <v>0</v>
      </c>
    </row>
    <row r="146" spans="1:30" x14ac:dyDescent="0.3">
      <c r="A146" t="s">
        <v>217</v>
      </c>
      <c r="B146">
        <v>591</v>
      </c>
      <c r="C146" t="s">
        <v>21</v>
      </c>
      <c r="D146">
        <v>1990</v>
      </c>
      <c r="E146">
        <v>2486776</v>
      </c>
      <c r="F146">
        <v>52</v>
      </c>
      <c r="G146">
        <v>1300</v>
      </c>
      <c r="H146">
        <v>8.3000000000000007</v>
      </c>
      <c r="I146">
        <v>210</v>
      </c>
      <c r="J146">
        <v>1.4</v>
      </c>
      <c r="K146">
        <v>34</v>
      </c>
      <c r="L146">
        <v>40</v>
      </c>
      <c r="M146">
        <v>1000</v>
      </c>
      <c r="N146">
        <v>14</v>
      </c>
      <c r="O146">
        <v>5.5</v>
      </c>
      <c r="P146">
        <v>140</v>
      </c>
      <c r="Q146">
        <v>85</v>
      </c>
      <c r="R146">
        <f>VLOOKUP($A146,DATA_2013A!E:V,5,FALSE)</f>
        <v>2013</v>
      </c>
      <c r="S146">
        <f>VLOOKUP(A146,DATA_2013A!E:V,6,FALSE)</f>
        <v>3864170</v>
      </c>
      <c r="T146">
        <f>VLOOKUP(A146,DATA_2013A!E:V,7,FALSE)</f>
        <v>61</v>
      </c>
      <c r="U146">
        <f>VLOOKUP(A146,DATA_2013A!E:V,8,FALSE)</f>
        <v>2400</v>
      </c>
      <c r="V146">
        <f>VLOOKUP(A146,DATA_2013A!E:V,9,FALSE)</f>
        <v>4.8</v>
      </c>
      <c r="W146">
        <f>VLOOKUP(A146,DATA_2013A!E:V,10,FALSE)</f>
        <v>180</v>
      </c>
      <c r="X146">
        <f>VLOOKUP(A146,DATA_2013A!E:V,11,FALSE)</f>
        <v>1.1000000000000001</v>
      </c>
      <c r="Y146">
        <f>VLOOKUP(A146,DATA_2013A!E:V,12,FALSE)</f>
        <v>42</v>
      </c>
      <c r="Z146">
        <f>VLOOKUP(A146,DATA_2013A!E:V,13,FALSE)</f>
        <v>48</v>
      </c>
      <c r="AA146">
        <f>VLOOKUP(A146,DATA_2013A!E:V,14,FALSE)</f>
        <v>1800</v>
      </c>
      <c r="AB146">
        <f>VLOOKUP(A146,DATA_2013A!E:V,15,FALSE)</f>
        <v>13</v>
      </c>
      <c r="AC146">
        <f>VLOOKUP(A146,DATA_2013A!E:V,16,FALSE)</f>
        <v>6.3</v>
      </c>
      <c r="AD146">
        <f>VLOOKUP(A146,DATA_2013A!E:V,17,FALSE)</f>
        <v>240</v>
      </c>
    </row>
    <row r="147" spans="1:30" x14ac:dyDescent="0.3">
      <c r="A147" t="s">
        <v>214</v>
      </c>
      <c r="B147">
        <v>598</v>
      </c>
      <c r="C147" t="s">
        <v>14</v>
      </c>
      <c r="D147">
        <v>1990</v>
      </c>
      <c r="E147">
        <v>4157903</v>
      </c>
      <c r="F147">
        <v>694</v>
      </c>
      <c r="G147">
        <v>29000</v>
      </c>
      <c r="H147">
        <v>105</v>
      </c>
      <c r="I147">
        <v>4400</v>
      </c>
      <c r="J147">
        <v>0.38</v>
      </c>
      <c r="K147">
        <v>16</v>
      </c>
      <c r="L147">
        <v>309</v>
      </c>
      <c r="M147">
        <v>13000</v>
      </c>
      <c r="N147">
        <v>0.21</v>
      </c>
      <c r="O147">
        <v>0.63</v>
      </c>
      <c r="P147">
        <v>26</v>
      </c>
      <c r="Q147">
        <v>19</v>
      </c>
      <c r="R147">
        <f>VLOOKUP($A147,DATA_2013A!E:V,5,FALSE)</f>
        <v>2013</v>
      </c>
      <c r="S147">
        <f>VLOOKUP(A147,DATA_2013A!E:V,6,FALSE)</f>
        <v>7321262</v>
      </c>
      <c r="T147">
        <f>VLOOKUP(A147,DATA_2013A!E:V,7,FALSE)</f>
        <v>437</v>
      </c>
      <c r="U147">
        <f>VLOOKUP(A147,DATA_2013A!E:V,8,FALSE)</f>
        <v>32000</v>
      </c>
      <c r="V147">
        <f>VLOOKUP(A147,DATA_2013A!E:V,9,FALSE)</f>
        <v>33</v>
      </c>
      <c r="W147">
        <f>VLOOKUP(A147,DATA_2013A!E:V,10,FALSE)</f>
        <v>2400</v>
      </c>
      <c r="X147">
        <f>VLOOKUP(A147,DATA_2013A!E:V,11,FALSE)</f>
        <v>5.4</v>
      </c>
      <c r="Y147">
        <f>VLOOKUP(A147,DATA_2013A!E:V,12,FALSE)</f>
        <v>390</v>
      </c>
      <c r="Z147">
        <f>VLOOKUP(A147,DATA_2013A!E:V,13,FALSE)</f>
        <v>347</v>
      </c>
      <c r="AA147">
        <f>VLOOKUP(A147,DATA_2013A!E:V,14,FALSE)</f>
        <v>25000</v>
      </c>
      <c r="AB147">
        <f>VLOOKUP(A147,DATA_2013A!E:V,15,FALSE)</f>
        <v>9.1999999999999993</v>
      </c>
      <c r="AC147">
        <f>VLOOKUP(A147,DATA_2013A!E:V,16,FALSE)</f>
        <v>32</v>
      </c>
      <c r="AD147">
        <f>VLOOKUP(A147,DATA_2013A!E:V,17,FALSE)</f>
        <v>2300</v>
      </c>
    </row>
    <row r="148" spans="1:30" x14ac:dyDescent="0.3">
      <c r="A148" t="s">
        <v>211</v>
      </c>
      <c r="B148">
        <v>600</v>
      </c>
      <c r="C148" t="s">
        <v>21</v>
      </c>
      <c r="D148">
        <v>1990</v>
      </c>
      <c r="E148">
        <v>4249747</v>
      </c>
      <c r="F148">
        <v>92</v>
      </c>
      <c r="G148">
        <v>3900</v>
      </c>
      <c r="H148">
        <v>4.5999999999999996</v>
      </c>
      <c r="I148">
        <v>200</v>
      </c>
      <c r="J148">
        <v>0.14000000000000001</v>
      </c>
      <c r="K148">
        <v>6</v>
      </c>
      <c r="L148">
        <v>66</v>
      </c>
      <c r="M148">
        <v>2800</v>
      </c>
      <c r="N148">
        <v>0.92</v>
      </c>
      <c r="O148">
        <v>0.61</v>
      </c>
      <c r="P148">
        <v>26</v>
      </c>
      <c r="Q148">
        <v>77</v>
      </c>
      <c r="R148">
        <f>VLOOKUP($A148,DATA_2013A!E:V,5,FALSE)</f>
        <v>2013</v>
      </c>
      <c r="S148">
        <f>VLOOKUP(A148,DATA_2013A!E:V,6,FALSE)</f>
        <v>6802295</v>
      </c>
      <c r="T148">
        <f>VLOOKUP(A148,DATA_2013A!E:V,7,FALSE)</f>
        <v>59</v>
      </c>
      <c r="U148">
        <f>VLOOKUP(A148,DATA_2013A!E:V,8,FALSE)</f>
        <v>4000</v>
      </c>
      <c r="V148">
        <f>VLOOKUP(A148,DATA_2013A!E:V,9,FALSE)</f>
        <v>2.9</v>
      </c>
      <c r="W148">
        <f>VLOOKUP(A148,DATA_2013A!E:V,10,FALSE)</f>
        <v>200</v>
      </c>
      <c r="X148">
        <f>VLOOKUP(A148,DATA_2013A!E:V,11,FALSE)</f>
        <v>0.96</v>
      </c>
      <c r="Y148">
        <f>VLOOKUP(A148,DATA_2013A!E:V,12,FALSE)</f>
        <v>65</v>
      </c>
      <c r="Z148">
        <f>VLOOKUP(A148,DATA_2013A!E:V,13,FALSE)</f>
        <v>44</v>
      </c>
      <c r="AA148">
        <f>VLOOKUP(A148,DATA_2013A!E:V,14,FALSE)</f>
        <v>3000</v>
      </c>
      <c r="AB148">
        <f>VLOOKUP(A148,DATA_2013A!E:V,15,FALSE)</f>
        <v>10</v>
      </c>
      <c r="AC148">
        <f>VLOOKUP(A148,DATA_2013A!E:V,16,FALSE)</f>
        <v>4.5999999999999996</v>
      </c>
      <c r="AD148">
        <f>VLOOKUP(A148,DATA_2013A!E:V,17,FALSE)</f>
        <v>310</v>
      </c>
    </row>
    <row r="149" spans="1:30" x14ac:dyDescent="0.3">
      <c r="A149" t="s">
        <v>208</v>
      </c>
      <c r="B149">
        <v>604</v>
      </c>
      <c r="C149" t="s">
        <v>21</v>
      </c>
      <c r="D149">
        <v>1990</v>
      </c>
      <c r="E149">
        <v>21772035</v>
      </c>
      <c r="F149">
        <v>336</v>
      </c>
      <c r="G149">
        <v>73000</v>
      </c>
      <c r="H149">
        <v>34</v>
      </c>
      <c r="I149">
        <v>7500</v>
      </c>
      <c r="J149">
        <v>1.5</v>
      </c>
      <c r="K149">
        <v>320</v>
      </c>
      <c r="L149">
        <v>246</v>
      </c>
      <c r="M149">
        <v>53000</v>
      </c>
      <c r="N149">
        <v>2.5</v>
      </c>
      <c r="O149">
        <v>6.2</v>
      </c>
      <c r="P149">
        <v>1300</v>
      </c>
      <c r="Q149">
        <v>71</v>
      </c>
      <c r="R149">
        <f>VLOOKUP($A149,DATA_2013A!E:V,5,FALSE)</f>
        <v>2013</v>
      </c>
      <c r="S149">
        <f>VLOOKUP(A149,DATA_2013A!E:V,6,FALSE)</f>
        <v>30375603</v>
      </c>
      <c r="T149">
        <f>VLOOKUP(A149,DATA_2013A!E:V,7,FALSE)</f>
        <v>164</v>
      </c>
      <c r="U149">
        <f>VLOOKUP(A149,DATA_2013A!E:V,8,FALSE)</f>
        <v>50000</v>
      </c>
      <c r="V149">
        <f>VLOOKUP(A149,DATA_2013A!E:V,9,FALSE)</f>
        <v>7.7</v>
      </c>
      <c r="W149">
        <f>VLOOKUP(A149,DATA_2013A!E:V,10,FALSE)</f>
        <v>2300</v>
      </c>
      <c r="X149">
        <f>VLOOKUP(A149,DATA_2013A!E:V,11,FALSE)</f>
        <v>1.4</v>
      </c>
      <c r="Y149">
        <f>VLOOKUP(A149,DATA_2013A!E:V,12,FALSE)</f>
        <v>420</v>
      </c>
      <c r="Z149">
        <f>VLOOKUP(A149,DATA_2013A!E:V,13,FALSE)</f>
        <v>124</v>
      </c>
      <c r="AA149">
        <f>VLOOKUP(A149,DATA_2013A!E:V,14,FALSE)</f>
        <v>38000</v>
      </c>
      <c r="AB149">
        <f>VLOOKUP(A149,DATA_2013A!E:V,15,FALSE)</f>
        <v>6.1</v>
      </c>
      <c r="AC149">
        <f>VLOOKUP(A149,DATA_2013A!E:V,16,FALSE)</f>
        <v>7.5</v>
      </c>
      <c r="AD149">
        <f>VLOOKUP(A149,DATA_2013A!E:V,17,FALSE)</f>
        <v>2300</v>
      </c>
    </row>
    <row r="150" spans="1:30" x14ac:dyDescent="0.3">
      <c r="A150" t="s">
        <v>205</v>
      </c>
      <c r="B150">
        <v>608</v>
      </c>
      <c r="C150" t="s">
        <v>14</v>
      </c>
      <c r="D150">
        <v>1990</v>
      </c>
      <c r="E150">
        <v>61948688</v>
      </c>
      <c r="F150">
        <v>1003</v>
      </c>
      <c r="G150">
        <v>620000</v>
      </c>
      <c r="H150">
        <v>55</v>
      </c>
      <c r="I150">
        <v>34000</v>
      </c>
      <c r="J150">
        <v>0</v>
      </c>
      <c r="K150">
        <v>1</v>
      </c>
      <c r="L150">
        <v>441</v>
      </c>
      <c r="M150">
        <v>270000</v>
      </c>
      <c r="N150">
        <v>0</v>
      </c>
      <c r="O150">
        <v>0.01</v>
      </c>
      <c r="P150">
        <v>8.5</v>
      </c>
      <c r="Q150">
        <v>120</v>
      </c>
      <c r="R150">
        <f>VLOOKUP($A150,DATA_2013A!E:V,5,FALSE)</f>
        <v>2013</v>
      </c>
      <c r="S150">
        <f>VLOOKUP(A150,DATA_2013A!E:V,6,FALSE)</f>
        <v>98393574</v>
      </c>
      <c r="T150">
        <f>VLOOKUP(A150,DATA_2013A!E:V,7,FALSE)</f>
        <v>438</v>
      </c>
      <c r="U150">
        <f>VLOOKUP(A150,DATA_2013A!E:V,8,FALSE)</f>
        <v>430000</v>
      </c>
      <c r="V150">
        <f>VLOOKUP(A150,DATA_2013A!E:V,9,FALSE)</f>
        <v>27</v>
      </c>
      <c r="W150">
        <f>VLOOKUP(A150,DATA_2013A!E:V,10,FALSE)</f>
        <v>27000</v>
      </c>
      <c r="X150">
        <f>VLOOKUP(A150,DATA_2013A!E:V,11,FALSE)</f>
        <v>0.06</v>
      </c>
      <c r="Y150">
        <f>VLOOKUP(A150,DATA_2013A!E:V,12,FALSE)</f>
        <v>58</v>
      </c>
      <c r="Z150">
        <f>VLOOKUP(A150,DATA_2013A!E:V,13,FALSE)</f>
        <v>292</v>
      </c>
      <c r="AA150">
        <f>VLOOKUP(A150,DATA_2013A!E:V,14,FALSE)</f>
        <v>290000</v>
      </c>
      <c r="AB150">
        <f>VLOOKUP(A150,DATA_2013A!E:V,15,FALSE)</f>
        <v>0.11</v>
      </c>
      <c r="AC150">
        <f>VLOOKUP(A150,DATA_2013A!E:V,16,FALSE)</f>
        <v>0.32</v>
      </c>
      <c r="AD150">
        <f>VLOOKUP(A150,DATA_2013A!E:V,17,FALSE)</f>
        <v>310</v>
      </c>
    </row>
    <row r="151" spans="1:30" x14ac:dyDescent="0.3">
      <c r="A151" t="s">
        <v>202</v>
      </c>
      <c r="B151">
        <v>616</v>
      </c>
      <c r="C151" t="s">
        <v>28</v>
      </c>
      <c r="D151">
        <v>1990</v>
      </c>
      <c r="E151">
        <v>38149944</v>
      </c>
      <c r="F151">
        <v>61</v>
      </c>
      <c r="G151">
        <v>23000</v>
      </c>
      <c r="H151">
        <v>3.8</v>
      </c>
      <c r="I151">
        <v>1400</v>
      </c>
      <c r="J151">
        <v>0.03</v>
      </c>
      <c r="K151">
        <v>12</v>
      </c>
      <c r="L151">
        <v>49</v>
      </c>
      <c r="M151">
        <v>19000</v>
      </c>
      <c r="N151">
        <v>0.4</v>
      </c>
      <c r="O151">
        <v>0.19</v>
      </c>
      <c r="P151">
        <v>74</v>
      </c>
      <c r="Q151">
        <v>86</v>
      </c>
      <c r="R151">
        <f>VLOOKUP($A151,DATA_2013A!E:V,5,FALSE)</f>
        <v>2013</v>
      </c>
      <c r="S151">
        <f>VLOOKUP(A151,DATA_2013A!E:V,6,FALSE)</f>
        <v>38216635</v>
      </c>
      <c r="T151">
        <f>VLOOKUP(A151,DATA_2013A!E:V,7,FALSE)</f>
        <v>27</v>
      </c>
      <c r="U151">
        <f>VLOOKUP(A151,DATA_2013A!E:V,8,FALSE)</f>
        <v>10000</v>
      </c>
      <c r="V151">
        <f>VLOOKUP(A151,DATA_2013A!E:V,9,FALSE)</f>
        <v>1.7</v>
      </c>
      <c r="W151">
        <f>VLOOKUP(A151,DATA_2013A!E:V,10,FALSE)</f>
        <v>650</v>
      </c>
      <c r="X151">
        <f>VLOOKUP(A151,DATA_2013A!E:V,11,FALSE)</f>
        <v>0.03</v>
      </c>
      <c r="Y151">
        <f>VLOOKUP(A151,DATA_2013A!E:V,12,FALSE)</f>
        <v>12</v>
      </c>
      <c r="Z151">
        <f>VLOOKUP(A151,DATA_2013A!E:V,13,FALSE)</f>
        <v>22</v>
      </c>
      <c r="AA151">
        <f>VLOOKUP(A151,DATA_2013A!E:V,14,FALSE)</f>
        <v>8300</v>
      </c>
      <c r="AB151">
        <f>VLOOKUP(A151,DATA_2013A!E:V,15,FALSE)</f>
        <v>1.2</v>
      </c>
      <c r="AC151">
        <f>VLOOKUP(A151,DATA_2013A!E:V,16,FALSE)</f>
        <v>0.25</v>
      </c>
      <c r="AD151">
        <f>VLOOKUP(A151,DATA_2013A!E:V,17,FALSE)</f>
        <v>96</v>
      </c>
    </row>
    <row r="152" spans="1:30" x14ac:dyDescent="0.3">
      <c r="A152" t="s">
        <v>199</v>
      </c>
      <c r="B152">
        <v>620</v>
      </c>
      <c r="C152" t="s">
        <v>28</v>
      </c>
      <c r="D152">
        <v>1990</v>
      </c>
      <c r="E152">
        <v>9899450</v>
      </c>
      <c r="F152">
        <v>91</v>
      </c>
      <c r="G152">
        <v>9000</v>
      </c>
      <c r="H152">
        <v>3.1</v>
      </c>
      <c r="I152">
        <v>310</v>
      </c>
      <c r="J152">
        <v>0.13</v>
      </c>
      <c r="K152">
        <v>13</v>
      </c>
      <c r="L152">
        <v>71</v>
      </c>
      <c r="M152">
        <v>7100</v>
      </c>
      <c r="N152">
        <v>1</v>
      </c>
      <c r="O152">
        <v>0.71</v>
      </c>
      <c r="P152">
        <v>71</v>
      </c>
      <c r="Q152">
        <v>88</v>
      </c>
      <c r="R152">
        <f>VLOOKUP($A152,DATA_2013A!E:V,5,FALSE)</f>
        <v>2013</v>
      </c>
      <c r="S152">
        <f>VLOOKUP(A152,DATA_2013A!E:V,6,FALSE)</f>
        <v>10608156</v>
      </c>
      <c r="T152">
        <f>VLOOKUP(A152,DATA_2013A!E:V,7,FALSE)</f>
        <v>30</v>
      </c>
      <c r="U152">
        <f>VLOOKUP(A152,DATA_2013A!E:V,8,FALSE)</f>
        <v>3100</v>
      </c>
      <c r="V152">
        <f>VLOOKUP(A152,DATA_2013A!E:V,9,FALSE)</f>
        <v>1.3</v>
      </c>
      <c r="W152">
        <f>VLOOKUP(A152,DATA_2013A!E:V,10,FALSE)</f>
        <v>140</v>
      </c>
      <c r="X152">
        <f>VLOOKUP(A152,DATA_2013A!E:V,11,FALSE)</f>
        <v>0.57999999999999996</v>
      </c>
      <c r="Y152">
        <f>VLOOKUP(A152,DATA_2013A!E:V,12,FALSE)</f>
        <v>61</v>
      </c>
      <c r="Z152">
        <f>VLOOKUP(A152,DATA_2013A!E:V,13,FALSE)</f>
        <v>26</v>
      </c>
      <c r="AA152">
        <f>VLOOKUP(A152,DATA_2013A!E:V,14,FALSE)</f>
        <v>2700</v>
      </c>
      <c r="AB152">
        <f>VLOOKUP(A152,DATA_2013A!E:V,15,FALSE)</f>
        <v>18</v>
      </c>
      <c r="AC152">
        <f>VLOOKUP(A152,DATA_2013A!E:V,16,FALSE)</f>
        <v>4.7</v>
      </c>
      <c r="AD152">
        <f>VLOOKUP(A152,DATA_2013A!E:V,17,FALSE)</f>
        <v>500</v>
      </c>
    </row>
    <row r="153" spans="1:30" x14ac:dyDescent="0.3">
      <c r="A153" t="s">
        <v>196</v>
      </c>
      <c r="B153">
        <v>630</v>
      </c>
      <c r="C153" t="s">
        <v>21</v>
      </c>
      <c r="D153">
        <v>1990</v>
      </c>
      <c r="E153">
        <v>3517984</v>
      </c>
      <c r="F153">
        <v>6.3</v>
      </c>
      <c r="G153">
        <v>220</v>
      </c>
      <c r="H153">
        <v>2</v>
      </c>
      <c r="I153">
        <v>69</v>
      </c>
      <c r="J153">
        <v>0</v>
      </c>
      <c r="K153">
        <v>0</v>
      </c>
      <c r="L153">
        <v>5.2</v>
      </c>
      <c r="M153">
        <v>180</v>
      </c>
      <c r="Q153">
        <v>87</v>
      </c>
      <c r="R153">
        <f>VLOOKUP($A153,DATA_2013A!E:V,5,FALSE)</f>
        <v>2013</v>
      </c>
      <c r="S153">
        <f>VLOOKUP(A153,DATA_2013A!E:V,6,FALSE)</f>
        <v>3688318</v>
      </c>
      <c r="T153">
        <f>VLOOKUP(A153,DATA_2013A!E:V,7,FALSE)</f>
        <v>1.9</v>
      </c>
      <c r="U153">
        <f>VLOOKUP(A153,DATA_2013A!E:V,8,FALSE)</f>
        <v>70</v>
      </c>
      <c r="V153">
        <f>VLOOKUP(A153,DATA_2013A!E:V,9,FALSE)</f>
        <v>0.28999999999999998</v>
      </c>
      <c r="W153">
        <f>VLOOKUP(A153,DATA_2013A!E:V,10,FALSE)</f>
        <v>11</v>
      </c>
      <c r="X153">
        <f>VLOOKUP(A153,DATA_2013A!E:V,11,FALSE)</f>
        <v>0</v>
      </c>
      <c r="Y153">
        <f>VLOOKUP(A153,DATA_2013A!E:V,12,FALSE)</f>
        <v>0</v>
      </c>
      <c r="Z153">
        <f>VLOOKUP(A153,DATA_2013A!E:V,13,FALSE)</f>
        <v>1.6</v>
      </c>
      <c r="AA153">
        <f>VLOOKUP(A153,DATA_2013A!E:V,14,FALSE)</f>
        <v>58</v>
      </c>
      <c r="AB153">
        <f>VLOOKUP(A153,DATA_2013A!E:V,15,FALSE)</f>
        <v>0</v>
      </c>
      <c r="AC153">
        <f>VLOOKUP(A153,DATA_2013A!E:V,16,FALSE)</f>
        <v>0</v>
      </c>
      <c r="AD153">
        <f>VLOOKUP(A153,DATA_2013A!E:V,17,FALSE)</f>
        <v>0</v>
      </c>
    </row>
    <row r="154" spans="1:30" x14ac:dyDescent="0.3">
      <c r="A154" t="s">
        <v>193</v>
      </c>
      <c r="B154">
        <v>634</v>
      </c>
      <c r="C154" t="s">
        <v>7</v>
      </c>
      <c r="D154">
        <v>1990</v>
      </c>
      <c r="E154">
        <v>476517</v>
      </c>
      <c r="F154">
        <v>58</v>
      </c>
      <c r="G154">
        <v>280</v>
      </c>
      <c r="H154">
        <v>5.7</v>
      </c>
      <c r="I154">
        <v>27</v>
      </c>
      <c r="J154">
        <v>0</v>
      </c>
      <c r="K154">
        <v>0</v>
      </c>
      <c r="L154">
        <v>44</v>
      </c>
      <c r="M154">
        <v>210</v>
      </c>
      <c r="Q154">
        <v>87</v>
      </c>
      <c r="R154">
        <f>VLOOKUP($A154,DATA_2013A!E:V,5,FALSE)</f>
        <v>2013</v>
      </c>
      <c r="S154">
        <f>VLOOKUP(A154,DATA_2013A!E:V,6,FALSE)</f>
        <v>2168673</v>
      </c>
      <c r="T154">
        <f>VLOOKUP(A154,DATA_2013A!E:V,7,FALSE)</f>
        <v>53</v>
      </c>
      <c r="U154">
        <f>VLOOKUP(A154,DATA_2013A!E:V,8,FALSE)</f>
        <v>1100</v>
      </c>
      <c r="V154">
        <f>VLOOKUP(A154,DATA_2013A!E:V,9,FALSE)</f>
        <v>0.12</v>
      </c>
      <c r="W154">
        <f>VLOOKUP(A154,DATA_2013A!E:V,10,FALSE)</f>
        <v>2.7</v>
      </c>
      <c r="X154">
        <f>VLOOKUP(A154,DATA_2013A!E:V,11,FALSE)</f>
        <v>0</v>
      </c>
      <c r="Y154">
        <f>VLOOKUP(A154,DATA_2013A!E:V,12,FALSE)</f>
        <v>0</v>
      </c>
      <c r="Z154">
        <f>VLOOKUP(A154,DATA_2013A!E:V,13,FALSE)</f>
        <v>40</v>
      </c>
      <c r="AA154">
        <f>VLOOKUP(A154,DATA_2013A!E:V,14,FALSE)</f>
        <v>870</v>
      </c>
      <c r="AB154">
        <f>VLOOKUP(A154,DATA_2013A!E:V,15,FALSE)</f>
        <v>0</v>
      </c>
      <c r="AC154">
        <f>VLOOKUP(A154,DATA_2013A!E:V,16,FALSE)</f>
        <v>0</v>
      </c>
      <c r="AD154">
        <f>VLOOKUP(A154,DATA_2013A!E:V,17,FALSE)</f>
        <v>0</v>
      </c>
    </row>
    <row r="155" spans="1:30" x14ac:dyDescent="0.3">
      <c r="A155" t="s">
        <v>190</v>
      </c>
      <c r="B155">
        <v>410</v>
      </c>
      <c r="C155" t="s">
        <v>14</v>
      </c>
      <c r="D155">
        <v>1990</v>
      </c>
      <c r="E155">
        <v>42972254</v>
      </c>
      <c r="F155">
        <v>223</v>
      </c>
      <c r="G155">
        <v>96000</v>
      </c>
      <c r="H155">
        <v>11</v>
      </c>
      <c r="I155">
        <v>4700</v>
      </c>
      <c r="J155">
        <v>0.01</v>
      </c>
      <c r="K155">
        <v>6</v>
      </c>
      <c r="L155">
        <v>164</v>
      </c>
      <c r="M155">
        <v>71000</v>
      </c>
      <c r="N155">
        <v>0.05</v>
      </c>
      <c r="O155">
        <v>0.08</v>
      </c>
      <c r="P155">
        <v>36</v>
      </c>
      <c r="Q155">
        <v>91</v>
      </c>
      <c r="R155">
        <f>VLOOKUP($A155,DATA_2013A!E:V,5,FALSE)</f>
        <v>2013</v>
      </c>
      <c r="S155">
        <f>VLOOKUP(A155,DATA_2013A!E:V,6,FALSE)</f>
        <v>49262698</v>
      </c>
      <c r="T155">
        <f>VLOOKUP(A155,DATA_2013A!E:V,7,FALSE)</f>
        <v>143</v>
      </c>
      <c r="U155">
        <f>VLOOKUP(A155,DATA_2013A!E:V,8,FALSE)</f>
        <v>71000</v>
      </c>
      <c r="V155">
        <f>VLOOKUP(A155,DATA_2013A!E:V,9,FALSE)</f>
        <v>5.2</v>
      </c>
      <c r="W155">
        <f>VLOOKUP(A155,DATA_2013A!E:V,10,FALSE)</f>
        <v>2600</v>
      </c>
      <c r="X155">
        <f>VLOOKUP(A155,DATA_2013A!E:V,11,FALSE)</f>
        <v>0.01</v>
      </c>
      <c r="Y155">
        <f>VLOOKUP(A155,DATA_2013A!E:V,12,FALSE)</f>
        <v>5</v>
      </c>
      <c r="Z155">
        <f>VLOOKUP(A155,DATA_2013A!E:V,13,FALSE)</f>
        <v>97</v>
      </c>
      <c r="AA155">
        <f>VLOOKUP(A155,DATA_2013A!E:V,14,FALSE)</f>
        <v>48000</v>
      </c>
      <c r="AB155">
        <f>VLOOKUP(A155,DATA_2013A!E:V,15,FALSE)</f>
        <v>0.1</v>
      </c>
      <c r="AC155">
        <f>VLOOKUP(A155,DATA_2013A!E:V,16,FALSE)</f>
        <v>0.1</v>
      </c>
      <c r="AD155">
        <f>VLOOKUP(A155,DATA_2013A!E:V,17,FALSE)</f>
        <v>47</v>
      </c>
    </row>
    <row r="156" spans="1:30" x14ac:dyDescent="0.3">
      <c r="A156" t="s">
        <v>187</v>
      </c>
      <c r="B156">
        <v>498</v>
      </c>
      <c r="C156" t="s">
        <v>28</v>
      </c>
      <c r="D156">
        <v>1990</v>
      </c>
      <c r="E156">
        <v>4364114</v>
      </c>
      <c r="F156">
        <v>78</v>
      </c>
      <c r="G156">
        <v>3400</v>
      </c>
      <c r="H156">
        <v>5.6</v>
      </c>
      <c r="I156">
        <v>250</v>
      </c>
      <c r="J156">
        <v>0.02</v>
      </c>
      <c r="K156">
        <v>1</v>
      </c>
      <c r="L156">
        <v>56</v>
      </c>
      <c r="M156">
        <v>2500</v>
      </c>
      <c r="N156">
        <v>0.09</v>
      </c>
      <c r="O156">
        <v>0.05</v>
      </c>
      <c r="P156">
        <v>2.2999999999999998</v>
      </c>
      <c r="Q156">
        <v>70</v>
      </c>
      <c r="R156">
        <f>VLOOKUP($A156,DATA_2013A!E:V,5,FALSE)</f>
        <v>2013</v>
      </c>
      <c r="S156">
        <f>VLOOKUP(A156,DATA_2013A!E:V,6,FALSE)</f>
        <v>3487204</v>
      </c>
      <c r="T156">
        <f>VLOOKUP(A156,DATA_2013A!E:V,7,FALSE)</f>
        <v>226</v>
      </c>
      <c r="U156">
        <f>VLOOKUP(A156,DATA_2013A!E:V,8,FALSE)</f>
        <v>7900</v>
      </c>
      <c r="V156">
        <f>VLOOKUP(A156,DATA_2013A!E:V,9,FALSE)</f>
        <v>14</v>
      </c>
      <c r="W156">
        <f>VLOOKUP(A156,DATA_2013A!E:V,10,FALSE)</f>
        <v>480</v>
      </c>
      <c r="X156">
        <f>VLOOKUP(A156,DATA_2013A!E:V,11,FALSE)</f>
        <v>2.2999999999999998</v>
      </c>
      <c r="Y156">
        <f>VLOOKUP(A156,DATA_2013A!E:V,12,FALSE)</f>
        <v>81</v>
      </c>
      <c r="Z156">
        <f>VLOOKUP(A156,DATA_2013A!E:V,13,FALSE)</f>
        <v>159</v>
      </c>
      <c r="AA156">
        <f>VLOOKUP(A156,DATA_2013A!E:V,14,FALSE)</f>
        <v>5500</v>
      </c>
      <c r="AB156">
        <f>VLOOKUP(A156,DATA_2013A!E:V,15,FALSE)</f>
        <v>6.2</v>
      </c>
      <c r="AC156">
        <f>VLOOKUP(A156,DATA_2013A!E:V,16,FALSE)</f>
        <v>9.8000000000000007</v>
      </c>
      <c r="AD156">
        <f>VLOOKUP(A156,DATA_2013A!E:V,17,FALSE)</f>
        <v>340</v>
      </c>
    </row>
    <row r="157" spans="1:30" x14ac:dyDescent="0.3">
      <c r="A157" t="s">
        <v>184</v>
      </c>
      <c r="B157">
        <v>642</v>
      </c>
      <c r="C157" t="s">
        <v>28</v>
      </c>
      <c r="D157">
        <v>1990</v>
      </c>
      <c r="E157">
        <v>23372101</v>
      </c>
      <c r="F157">
        <v>279</v>
      </c>
      <c r="G157">
        <v>65000</v>
      </c>
      <c r="H157">
        <v>6.9</v>
      </c>
      <c r="I157">
        <v>1600</v>
      </c>
      <c r="J157">
        <v>0.13</v>
      </c>
      <c r="K157">
        <v>31</v>
      </c>
      <c r="L157">
        <v>148</v>
      </c>
      <c r="M157">
        <v>35000</v>
      </c>
      <c r="N157">
        <v>0.19</v>
      </c>
      <c r="O157">
        <v>0.28000000000000003</v>
      </c>
      <c r="P157">
        <v>65</v>
      </c>
      <c r="Q157">
        <v>47</v>
      </c>
      <c r="R157">
        <f>VLOOKUP($A157,DATA_2013A!E:V,5,FALSE)</f>
        <v>2013</v>
      </c>
      <c r="S157">
        <f>VLOOKUP(A157,DATA_2013A!E:V,6,FALSE)</f>
        <v>21698585</v>
      </c>
      <c r="T157">
        <f>VLOOKUP(A157,DATA_2013A!E:V,7,FALSE)</f>
        <v>123</v>
      </c>
      <c r="U157">
        <f>VLOOKUP(A157,DATA_2013A!E:V,8,FALSE)</f>
        <v>27000</v>
      </c>
      <c r="V157">
        <f>VLOOKUP(A157,DATA_2013A!E:V,9,FALSE)</f>
        <v>5.4</v>
      </c>
      <c r="W157">
        <f>VLOOKUP(A157,DATA_2013A!E:V,10,FALSE)</f>
        <v>1200</v>
      </c>
      <c r="X157">
        <f>VLOOKUP(A157,DATA_2013A!E:V,11,FALSE)</f>
        <v>0.41</v>
      </c>
      <c r="Y157">
        <f>VLOOKUP(A157,DATA_2013A!E:V,12,FALSE)</f>
        <v>89</v>
      </c>
      <c r="Z157">
        <f>VLOOKUP(A157,DATA_2013A!E:V,13,FALSE)</f>
        <v>87</v>
      </c>
      <c r="AA157">
        <f>VLOOKUP(A157,DATA_2013A!E:V,14,FALSE)</f>
        <v>19000</v>
      </c>
      <c r="AB157">
        <f>VLOOKUP(A157,DATA_2013A!E:V,15,FALSE)</f>
        <v>2.7</v>
      </c>
      <c r="AC157">
        <f>VLOOKUP(A157,DATA_2013A!E:V,16,FALSE)</f>
        <v>2.4</v>
      </c>
      <c r="AD157">
        <f>VLOOKUP(A157,DATA_2013A!E:V,17,FALSE)</f>
        <v>520</v>
      </c>
    </row>
    <row r="158" spans="1:30" x14ac:dyDescent="0.3">
      <c r="A158" t="s">
        <v>181</v>
      </c>
      <c r="B158">
        <v>643</v>
      </c>
      <c r="C158" t="s">
        <v>28</v>
      </c>
      <c r="D158">
        <v>1990</v>
      </c>
      <c r="E158">
        <v>148148752</v>
      </c>
      <c r="F158">
        <v>88</v>
      </c>
      <c r="G158">
        <v>130000</v>
      </c>
      <c r="H158">
        <v>8.1999999999999993</v>
      </c>
      <c r="I158">
        <v>12000</v>
      </c>
      <c r="J158">
        <v>0.04</v>
      </c>
      <c r="K158">
        <v>65</v>
      </c>
      <c r="L158">
        <v>50</v>
      </c>
      <c r="M158">
        <v>73000</v>
      </c>
      <c r="N158">
        <v>0.24</v>
      </c>
      <c r="O158">
        <v>0.12</v>
      </c>
      <c r="P158">
        <v>180</v>
      </c>
      <c r="Q158">
        <v>69</v>
      </c>
      <c r="R158">
        <f>VLOOKUP($A158,DATA_2013A!E:V,5,FALSE)</f>
        <v>2013</v>
      </c>
      <c r="S158">
        <f>VLOOKUP(A158,DATA_2013A!E:V,6,FALSE)</f>
        <v>142833689</v>
      </c>
      <c r="T158">
        <f>VLOOKUP(A158,DATA_2013A!E:V,7,FALSE)</f>
        <v>114</v>
      </c>
      <c r="U158">
        <f>VLOOKUP(A158,DATA_2013A!E:V,8,FALSE)</f>
        <v>160000</v>
      </c>
      <c r="V158">
        <f>VLOOKUP(A158,DATA_2013A!E:V,9,FALSE)</f>
        <v>12</v>
      </c>
      <c r="W158">
        <f>VLOOKUP(A158,DATA_2013A!E:V,10,FALSE)</f>
        <v>17000</v>
      </c>
      <c r="X158">
        <f>VLOOKUP(A158,DATA_2013A!E:V,11,FALSE)</f>
        <v>0.98</v>
      </c>
      <c r="Y158">
        <f>VLOOKUP(A158,DATA_2013A!E:V,12,FALSE)</f>
        <v>1400</v>
      </c>
      <c r="Z158">
        <f>VLOOKUP(A158,DATA_2013A!E:V,13,FALSE)</f>
        <v>89</v>
      </c>
      <c r="AA158">
        <f>VLOOKUP(A158,DATA_2013A!E:V,14,FALSE)</f>
        <v>130000</v>
      </c>
      <c r="AB158">
        <f>VLOOKUP(A158,DATA_2013A!E:V,15,FALSE)</f>
        <v>6.2</v>
      </c>
      <c r="AC158">
        <f>VLOOKUP(A158,DATA_2013A!E:V,16,FALSE)</f>
        <v>5.5</v>
      </c>
      <c r="AD158">
        <f>VLOOKUP(A158,DATA_2013A!E:V,17,FALSE)</f>
        <v>7900</v>
      </c>
    </row>
    <row r="159" spans="1:30" x14ac:dyDescent="0.3">
      <c r="A159" t="s">
        <v>178</v>
      </c>
      <c r="B159">
        <v>646</v>
      </c>
      <c r="C159" t="s">
        <v>0</v>
      </c>
      <c r="D159">
        <v>1990</v>
      </c>
      <c r="E159">
        <v>7214696</v>
      </c>
      <c r="F159">
        <v>96</v>
      </c>
      <c r="G159">
        <v>6900</v>
      </c>
      <c r="H159">
        <v>5.0999999999999996</v>
      </c>
      <c r="I159">
        <v>370</v>
      </c>
      <c r="J159">
        <v>6.5</v>
      </c>
      <c r="K159">
        <v>470</v>
      </c>
      <c r="L159">
        <v>83</v>
      </c>
      <c r="M159">
        <v>6000</v>
      </c>
      <c r="N159">
        <v>38</v>
      </c>
      <c r="O159">
        <v>31</v>
      </c>
      <c r="P159">
        <v>2300</v>
      </c>
      <c r="Q159">
        <v>110</v>
      </c>
      <c r="R159">
        <f>VLOOKUP($A159,DATA_2013A!E:V,5,FALSE)</f>
        <v>2013</v>
      </c>
      <c r="S159">
        <f>VLOOKUP(A159,DATA_2013A!E:V,6,FALSE)</f>
        <v>11776522</v>
      </c>
      <c r="T159">
        <f>VLOOKUP(A159,DATA_2013A!E:V,7,FALSE)</f>
        <v>89</v>
      </c>
      <c r="U159">
        <f>VLOOKUP(A159,DATA_2013A!E:V,8,FALSE)</f>
        <v>10000</v>
      </c>
      <c r="V159">
        <f>VLOOKUP(A159,DATA_2013A!E:V,9,FALSE)</f>
        <v>6.9</v>
      </c>
      <c r="W159">
        <f>VLOOKUP(A159,DATA_2013A!E:V,10,FALSE)</f>
        <v>810</v>
      </c>
      <c r="X159">
        <f>VLOOKUP(A159,DATA_2013A!E:V,11,FALSE)</f>
        <v>4.2</v>
      </c>
      <c r="Y159">
        <f>VLOOKUP(A159,DATA_2013A!E:V,12,FALSE)</f>
        <v>490</v>
      </c>
      <c r="Z159">
        <f>VLOOKUP(A159,DATA_2013A!E:V,13,FALSE)</f>
        <v>69</v>
      </c>
      <c r="AA159">
        <f>VLOOKUP(A159,DATA_2013A!E:V,14,FALSE)</f>
        <v>8100</v>
      </c>
      <c r="AB159">
        <f>VLOOKUP(A159,DATA_2013A!E:V,15,FALSE)</f>
        <v>30</v>
      </c>
      <c r="AC159">
        <f>VLOOKUP(A159,DATA_2013A!E:V,16,FALSE)</f>
        <v>21</v>
      </c>
      <c r="AD159">
        <f>VLOOKUP(A159,DATA_2013A!E:V,17,FALSE)</f>
        <v>2500</v>
      </c>
    </row>
    <row r="160" spans="1:30" x14ac:dyDescent="0.3">
      <c r="A160" t="s">
        <v>175</v>
      </c>
      <c r="B160">
        <v>659</v>
      </c>
      <c r="C160" t="s">
        <v>21</v>
      </c>
      <c r="D160">
        <v>1990</v>
      </c>
      <c r="E160">
        <v>40833</v>
      </c>
      <c r="F160">
        <v>1</v>
      </c>
      <c r="G160">
        <v>0.42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R160">
        <f>VLOOKUP($A160,DATA_2013A!E:V,5,FALSE)</f>
        <v>2013</v>
      </c>
      <c r="S160">
        <f>VLOOKUP(A160,DATA_2013A!E:V,6,FALSE)</f>
        <v>54191</v>
      </c>
      <c r="T160">
        <f>VLOOKUP(A160,DATA_2013A!E:V,7,FALSE)</f>
        <v>1.8</v>
      </c>
      <c r="U160">
        <f>VLOOKUP(A160,DATA_2013A!E:V,8,FALSE)</f>
        <v>1</v>
      </c>
      <c r="V160">
        <f>VLOOKUP(A160,DATA_2013A!E:V,9,FALSE)</f>
        <v>2.9</v>
      </c>
      <c r="W160">
        <f>VLOOKUP(A160,DATA_2013A!E:V,10,FALSE)</f>
        <v>1.6</v>
      </c>
      <c r="X160">
        <f>VLOOKUP(A160,DATA_2013A!E:V,11,FALSE)</f>
        <v>0</v>
      </c>
      <c r="Y160">
        <f>VLOOKUP(A160,DATA_2013A!E:V,12,FALSE)</f>
        <v>0</v>
      </c>
      <c r="Z160">
        <f>VLOOKUP(A160,DATA_2013A!E:V,13,FALSE)</f>
        <v>0</v>
      </c>
      <c r="AA160">
        <f>VLOOKUP(A160,DATA_2013A!E:V,14,FALSE)</f>
        <v>0</v>
      </c>
      <c r="AB160">
        <f>VLOOKUP(A160,DATA_2013A!E:V,15,FALSE)</f>
        <v>0</v>
      </c>
      <c r="AC160">
        <f>VLOOKUP(A160,DATA_2013A!E:V,16,FALSE)</f>
        <v>0</v>
      </c>
      <c r="AD160">
        <f>VLOOKUP(A160,DATA_2013A!E:V,17,FALSE)</f>
        <v>0</v>
      </c>
    </row>
    <row r="161" spans="1:30" x14ac:dyDescent="0.3">
      <c r="A161" t="s">
        <v>172</v>
      </c>
      <c r="B161">
        <v>662</v>
      </c>
      <c r="C161" t="s">
        <v>21</v>
      </c>
      <c r="D161">
        <v>1990</v>
      </c>
      <c r="E161">
        <v>138180</v>
      </c>
      <c r="F161">
        <v>16</v>
      </c>
      <c r="G161">
        <v>22</v>
      </c>
      <c r="H161">
        <v>4</v>
      </c>
      <c r="I161">
        <v>5.5</v>
      </c>
      <c r="J161">
        <v>0</v>
      </c>
      <c r="K161">
        <v>0</v>
      </c>
      <c r="L161">
        <v>11</v>
      </c>
      <c r="M161">
        <v>15</v>
      </c>
      <c r="Q161">
        <v>87</v>
      </c>
      <c r="R161">
        <f>VLOOKUP($A161,DATA_2013A!E:V,5,FALSE)</f>
        <v>2013</v>
      </c>
      <c r="S161">
        <f>VLOOKUP(A161,DATA_2013A!E:V,6,FALSE)</f>
        <v>182273</v>
      </c>
      <c r="T161">
        <f>VLOOKUP(A161,DATA_2013A!E:V,7,FALSE)</f>
        <v>8.6999999999999993</v>
      </c>
      <c r="U161">
        <f>VLOOKUP(A161,DATA_2013A!E:V,8,FALSE)</f>
        <v>16</v>
      </c>
      <c r="V161">
        <f>VLOOKUP(A161,DATA_2013A!E:V,9,FALSE)</f>
        <v>1.2</v>
      </c>
      <c r="W161">
        <f>VLOOKUP(A161,DATA_2013A!E:V,10,FALSE)</f>
        <v>2.2000000000000002</v>
      </c>
      <c r="X161">
        <f>VLOOKUP(A161,DATA_2013A!E:V,11,FALSE)</f>
        <v>0</v>
      </c>
      <c r="Y161">
        <f>VLOOKUP(A161,DATA_2013A!E:V,12,FALSE)</f>
        <v>0</v>
      </c>
      <c r="Z161">
        <f>VLOOKUP(A161,DATA_2013A!E:V,13,FALSE)</f>
        <v>5.7</v>
      </c>
      <c r="AA161">
        <f>VLOOKUP(A161,DATA_2013A!E:V,14,FALSE)</f>
        <v>10</v>
      </c>
      <c r="AB161">
        <f>VLOOKUP(A161,DATA_2013A!E:V,15,FALSE)</f>
        <v>0</v>
      </c>
      <c r="AC161">
        <f>VLOOKUP(A161,DATA_2013A!E:V,16,FALSE)</f>
        <v>0</v>
      </c>
      <c r="AD161">
        <f>VLOOKUP(A161,DATA_2013A!E:V,17,FALSE)</f>
        <v>0</v>
      </c>
    </row>
    <row r="162" spans="1:30" x14ac:dyDescent="0.3">
      <c r="A162" t="s">
        <v>169</v>
      </c>
      <c r="B162">
        <v>670</v>
      </c>
      <c r="C162" t="s">
        <v>21</v>
      </c>
      <c r="D162">
        <v>1990</v>
      </c>
      <c r="E162">
        <v>107509</v>
      </c>
      <c r="F162">
        <v>66</v>
      </c>
      <c r="G162">
        <v>71</v>
      </c>
      <c r="H162">
        <v>1</v>
      </c>
      <c r="I162">
        <v>1.1000000000000001</v>
      </c>
      <c r="J162">
        <v>0</v>
      </c>
      <c r="K162">
        <v>0</v>
      </c>
      <c r="L162">
        <v>27</v>
      </c>
      <c r="M162">
        <v>29</v>
      </c>
      <c r="Q162">
        <v>6.8</v>
      </c>
      <c r="R162">
        <f>VLOOKUP($A162,DATA_2013A!E:V,5,FALSE)</f>
        <v>2013</v>
      </c>
      <c r="S162">
        <f>VLOOKUP(A162,DATA_2013A!E:V,6,FALSE)</f>
        <v>109373</v>
      </c>
      <c r="T162">
        <f>VLOOKUP(A162,DATA_2013A!E:V,7,FALSE)</f>
        <v>40</v>
      </c>
      <c r="U162">
        <f>VLOOKUP(A162,DATA_2013A!E:V,8,FALSE)</f>
        <v>44</v>
      </c>
      <c r="V162">
        <f>VLOOKUP(A162,DATA_2013A!E:V,9,FALSE)</f>
        <v>2.8</v>
      </c>
      <c r="W162">
        <f>VLOOKUP(A162,DATA_2013A!E:V,10,FALSE)</f>
        <v>3.1</v>
      </c>
      <c r="X162">
        <f>VLOOKUP(A162,DATA_2013A!E:V,11,FALSE)</f>
        <v>0</v>
      </c>
      <c r="Y162">
        <f>VLOOKUP(A162,DATA_2013A!E:V,12,FALSE)</f>
        <v>0</v>
      </c>
      <c r="Z162">
        <f>VLOOKUP(A162,DATA_2013A!E:V,13,FALSE)</f>
        <v>24</v>
      </c>
      <c r="AA162">
        <f>VLOOKUP(A162,DATA_2013A!E:V,14,FALSE)</f>
        <v>26</v>
      </c>
      <c r="AB162">
        <f>VLOOKUP(A162,DATA_2013A!E:V,15,FALSE)</f>
        <v>0</v>
      </c>
      <c r="AC162">
        <f>VLOOKUP(A162,DATA_2013A!E:V,16,FALSE)</f>
        <v>0</v>
      </c>
      <c r="AD162">
        <f>VLOOKUP(A162,DATA_2013A!E:V,17,FALSE)</f>
        <v>0</v>
      </c>
    </row>
    <row r="163" spans="1:30" x14ac:dyDescent="0.3">
      <c r="A163" t="s">
        <v>166</v>
      </c>
      <c r="B163">
        <v>882</v>
      </c>
      <c r="C163" t="s">
        <v>14</v>
      </c>
      <c r="D163">
        <v>1990</v>
      </c>
      <c r="E163">
        <v>162865</v>
      </c>
      <c r="F163">
        <v>53</v>
      </c>
      <c r="G163">
        <v>86</v>
      </c>
      <c r="H163">
        <v>4.8</v>
      </c>
      <c r="I163">
        <v>7.8</v>
      </c>
      <c r="J163">
        <v>0</v>
      </c>
      <c r="K163">
        <v>0</v>
      </c>
      <c r="L163">
        <v>36</v>
      </c>
      <c r="M163">
        <v>59</v>
      </c>
      <c r="Q163">
        <v>75</v>
      </c>
      <c r="R163">
        <f>VLOOKUP($A163,DATA_2013A!E:V,5,FALSE)</f>
        <v>2013</v>
      </c>
      <c r="S163">
        <f>VLOOKUP(A163,DATA_2013A!E:V,6,FALSE)</f>
        <v>190372</v>
      </c>
      <c r="T163">
        <f>VLOOKUP(A163,DATA_2013A!E:V,7,FALSE)</f>
        <v>29</v>
      </c>
      <c r="U163">
        <f>VLOOKUP(A163,DATA_2013A!E:V,8,FALSE)</f>
        <v>54</v>
      </c>
      <c r="V163">
        <f>VLOOKUP(A163,DATA_2013A!E:V,9,FALSE)</f>
        <v>3.2</v>
      </c>
      <c r="W163">
        <f>VLOOKUP(A163,DATA_2013A!E:V,10,FALSE)</f>
        <v>6.1</v>
      </c>
      <c r="X163">
        <f>VLOOKUP(A163,DATA_2013A!E:V,11,FALSE)</f>
        <v>0</v>
      </c>
      <c r="Y163">
        <f>VLOOKUP(A163,DATA_2013A!E:V,12,FALSE)</f>
        <v>0</v>
      </c>
      <c r="Z163">
        <f>VLOOKUP(A163,DATA_2013A!E:V,13,FALSE)</f>
        <v>18</v>
      </c>
      <c r="AA163">
        <f>VLOOKUP(A163,DATA_2013A!E:V,14,FALSE)</f>
        <v>33</v>
      </c>
      <c r="AB163">
        <f>VLOOKUP(A163,DATA_2013A!E:V,15,FALSE)</f>
        <v>0</v>
      </c>
      <c r="AC163">
        <f>VLOOKUP(A163,DATA_2013A!E:V,16,FALSE)</f>
        <v>0</v>
      </c>
      <c r="AD163">
        <f>VLOOKUP(A163,DATA_2013A!E:V,17,FALSE)</f>
        <v>0</v>
      </c>
    </row>
    <row r="164" spans="1:30" x14ac:dyDescent="0.3">
      <c r="A164" t="s">
        <v>163</v>
      </c>
      <c r="B164">
        <v>674</v>
      </c>
      <c r="C164" t="s">
        <v>28</v>
      </c>
      <c r="D164">
        <v>1990</v>
      </c>
      <c r="E164">
        <v>24135</v>
      </c>
      <c r="F164">
        <v>7.3</v>
      </c>
      <c r="G164">
        <v>1.8</v>
      </c>
      <c r="H164">
        <v>0</v>
      </c>
      <c r="I164">
        <v>0</v>
      </c>
      <c r="J164">
        <v>0</v>
      </c>
      <c r="K164">
        <v>0</v>
      </c>
      <c r="L164">
        <v>4.8</v>
      </c>
      <c r="M164">
        <v>1.1000000000000001</v>
      </c>
      <c r="Q164">
        <v>87</v>
      </c>
      <c r="R164">
        <f>VLOOKUP($A164,DATA_2013A!E:V,5,FALSE)</f>
        <v>2013</v>
      </c>
      <c r="S164">
        <f>VLOOKUP(A164,DATA_2013A!E:V,6,FALSE)</f>
        <v>31448</v>
      </c>
      <c r="T164">
        <f>VLOOKUP(A164,DATA_2013A!E:V,7,FALSE)</f>
        <v>1.9</v>
      </c>
      <c r="U164">
        <f>VLOOKUP(A164,DATA_2013A!E:V,8,FALSE)</f>
        <v>0.61</v>
      </c>
      <c r="V164">
        <f>VLOOKUP(A164,DATA_2013A!E:V,9,FALSE)</f>
        <v>0</v>
      </c>
      <c r="W164">
        <f>VLOOKUP(A164,DATA_2013A!E:V,10,FALSE)</f>
        <v>0</v>
      </c>
      <c r="X164">
        <f>VLOOKUP(A164,DATA_2013A!E:V,11,FALSE)</f>
        <v>0</v>
      </c>
      <c r="Y164">
        <f>VLOOKUP(A164,DATA_2013A!E:V,12,FALSE)</f>
        <v>0</v>
      </c>
      <c r="Z164">
        <f>VLOOKUP(A164,DATA_2013A!E:V,13,FALSE)</f>
        <v>1.5</v>
      </c>
      <c r="AA164">
        <f>VLOOKUP(A164,DATA_2013A!E:V,14,FALSE)</f>
        <v>0.48</v>
      </c>
      <c r="AB164">
        <f>VLOOKUP(A164,DATA_2013A!E:V,15,FALSE)</f>
        <v>0</v>
      </c>
      <c r="AC164">
        <f>VLOOKUP(A164,DATA_2013A!E:V,16,FALSE)</f>
        <v>0</v>
      </c>
      <c r="AD164">
        <f>VLOOKUP(A164,DATA_2013A!E:V,17,FALSE)</f>
        <v>0</v>
      </c>
    </row>
    <row r="165" spans="1:30" x14ac:dyDescent="0.3">
      <c r="A165" t="s">
        <v>160</v>
      </c>
      <c r="B165">
        <v>678</v>
      </c>
      <c r="C165" t="s">
        <v>0</v>
      </c>
      <c r="D165">
        <v>1990</v>
      </c>
      <c r="E165">
        <v>117395</v>
      </c>
      <c r="F165">
        <v>255</v>
      </c>
      <c r="G165">
        <v>300</v>
      </c>
      <c r="H165">
        <v>37</v>
      </c>
      <c r="I165">
        <v>44</v>
      </c>
      <c r="J165">
        <v>0</v>
      </c>
      <c r="K165">
        <v>0</v>
      </c>
      <c r="L165">
        <v>135</v>
      </c>
      <c r="M165">
        <v>160</v>
      </c>
      <c r="N165">
        <v>0.51</v>
      </c>
      <c r="O165">
        <v>0.68</v>
      </c>
      <c r="P165">
        <v>0.8</v>
      </c>
      <c r="Q165">
        <v>11</v>
      </c>
      <c r="R165">
        <f>VLOOKUP($A165,DATA_2013A!E:V,5,FALSE)</f>
        <v>2013</v>
      </c>
      <c r="S165">
        <f>VLOOKUP(A165,DATA_2013A!E:V,6,FALSE)</f>
        <v>192993</v>
      </c>
      <c r="T165">
        <f>VLOOKUP(A165,DATA_2013A!E:V,7,FALSE)</f>
        <v>114</v>
      </c>
      <c r="U165">
        <f>VLOOKUP(A165,DATA_2013A!E:V,8,FALSE)</f>
        <v>220</v>
      </c>
      <c r="V165">
        <f>VLOOKUP(A165,DATA_2013A!E:V,9,FALSE)</f>
        <v>9.3000000000000007</v>
      </c>
      <c r="W165">
        <f>VLOOKUP(A165,DATA_2013A!E:V,10,FALSE)</f>
        <v>18</v>
      </c>
      <c r="X165">
        <f>VLOOKUP(A165,DATA_2013A!E:V,11,FALSE)</f>
        <v>4.7</v>
      </c>
      <c r="Y165">
        <f>VLOOKUP(A165,DATA_2013A!E:V,12,FALSE)</f>
        <v>9</v>
      </c>
      <c r="Z165">
        <f>VLOOKUP(A165,DATA_2013A!E:V,13,FALSE)</f>
        <v>91</v>
      </c>
      <c r="AA165">
        <f>VLOOKUP(A165,DATA_2013A!E:V,14,FALSE)</f>
        <v>180</v>
      </c>
      <c r="AB165">
        <f>VLOOKUP(A165,DATA_2013A!E:V,15,FALSE)</f>
        <v>20</v>
      </c>
      <c r="AC165">
        <f>VLOOKUP(A165,DATA_2013A!E:V,16,FALSE)</f>
        <v>19</v>
      </c>
      <c r="AD165">
        <f>VLOOKUP(A165,DATA_2013A!E:V,17,FALSE)</f>
        <v>36</v>
      </c>
    </row>
    <row r="166" spans="1:30" x14ac:dyDescent="0.3">
      <c r="A166" t="s">
        <v>157</v>
      </c>
      <c r="B166">
        <v>682</v>
      </c>
      <c r="C166" t="s">
        <v>7</v>
      </c>
      <c r="D166">
        <v>1990</v>
      </c>
      <c r="E166">
        <v>16206078</v>
      </c>
      <c r="F166">
        <v>25</v>
      </c>
      <c r="G166">
        <v>4000</v>
      </c>
      <c r="H166">
        <v>3.4</v>
      </c>
      <c r="I166">
        <v>540</v>
      </c>
      <c r="J166">
        <v>0</v>
      </c>
      <c r="K166">
        <v>0</v>
      </c>
      <c r="L166">
        <v>17</v>
      </c>
      <c r="M166">
        <v>2800</v>
      </c>
      <c r="Q166">
        <v>87</v>
      </c>
      <c r="R166">
        <f>VLOOKUP($A166,DATA_2013A!E:V,5,FALSE)</f>
        <v>2013</v>
      </c>
      <c r="S166">
        <f>VLOOKUP(A166,DATA_2013A!E:V,6,FALSE)</f>
        <v>28828870</v>
      </c>
      <c r="T166">
        <f>VLOOKUP(A166,DATA_2013A!E:V,7,FALSE)</f>
        <v>16</v>
      </c>
      <c r="U166">
        <f>VLOOKUP(A166,DATA_2013A!E:V,8,FALSE)</f>
        <v>4600</v>
      </c>
      <c r="V166">
        <f>VLOOKUP(A166,DATA_2013A!E:V,9,FALSE)</f>
        <v>3.3</v>
      </c>
      <c r="W166">
        <f>VLOOKUP(A166,DATA_2013A!E:V,10,FALSE)</f>
        <v>960</v>
      </c>
      <c r="X166">
        <f>VLOOKUP(A166,DATA_2013A!E:V,11,FALSE)</f>
        <v>0</v>
      </c>
      <c r="Y166">
        <f>VLOOKUP(A166,DATA_2013A!E:V,12,FALSE)</f>
        <v>0</v>
      </c>
      <c r="Z166">
        <f>VLOOKUP(A166,DATA_2013A!E:V,13,FALSE)</f>
        <v>14</v>
      </c>
      <c r="AA166">
        <f>VLOOKUP(A166,DATA_2013A!E:V,14,FALSE)</f>
        <v>4000</v>
      </c>
      <c r="AB166">
        <f>VLOOKUP(A166,DATA_2013A!E:V,15,FALSE)</f>
        <v>0</v>
      </c>
      <c r="AC166">
        <f>VLOOKUP(A166,DATA_2013A!E:V,16,FALSE)</f>
        <v>0</v>
      </c>
      <c r="AD166">
        <f>VLOOKUP(A166,DATA_2013A!E:V,17,FALSE)</f>
        <v>0</v>
      </c>
    </row>
    <row r="167" spans="1:30" x14ac:dyDescent="0.3">
      <c r="A167" t="s">
        <v>154</v>
      </c>
      <c r="B167">
        <v>686</v>
      </c>
      <c r="C167" t="s">
        <v>0</v>
      </c>
      <c r="D167">
        <v>1990</v>
      </c>
      <c r="E167">
        <v>7514110</v>
      </c>
      <c r="F167">
        <v>221</v>
      </c>
      <c r="G167">
        <v>17000</v>
      </c>
      <c r="H167">
        <v>26</v>
      </c>
      <c r="I167">
        <v>2000</v>
      </c>
      <c r="J167">
        <v>4.0999999999999996</v>
      </c>
      <c r="K167">
        <v>310</v>
      </c>
      <c r="L167">
        <v>137</v>
      </c>
      <c r="M167">
        <v>10000</v>
      </c>
      <c r="N167">
        <v>7.6</v>
      </c>
      <c r="O167">
        <v>10</v>
      </c>
      <c r="P167">
        <v>780</v>
      </c>
      <c r="Q167">
        <v>48</v>
      </c>
      <c r="R167">
        <f>VLOOKUP($A167,DATA_2013A!E:V,5,FALSE)</f>
        <v>2013</v>
      </c>
      <c r="S167">
        <f>VLOOKUP(A167,DATA_2013A!E:V,6,FALSE)</f>
        <v>14133280</v>
      </c>
      <c r="T167">
        <f>VLOOKUP(A167,DATA_2013A!E:V,7,FALSE)</f>
        <v>202</v>
      </c>
      <c r="U167">
        <f>VLOOKUP(A167,DATA_2013A!E:V,8,FALSE)</f>
        <v>29000</v>
      </c>
      <c r="V167">
        <f>VLOOKUP(A167,DATA_2013A!E:V,9,FALSE)</f>
        <v>21</v>
      </c>
      <c r="W167">
        <f>VLOOKUP(A167,DATA_2013A!E:V,10,FALSE)</f>
        <v>2900</v>
      </c>
      <c r="X167">
        <f>VLOOKUP(A167,DATA_2013A!E:V,11,FALSE)</f>
        <v>3</v>
      </c>
      <c r="Y167">
        <f>VLOOKUP(A167,DATA_2013A!E:V,12,FALSE)</f>
        <v>420</v>
      </c>
      <c r="Z167">
        <f>VLOOKUP(A167,DATA_2013A!E:V,13,FALSE)</f>
        <v>136</v>
      </c>
      <c r="AA167">
        <f>VLOOKUP(A167,DATA_2013A!E:V,14,FALSE)</f>
        <v>19000</v>
      </c>
      <c r="AB167">
        <f>VLOOKUP(A167,DATA_2013A!E:V,15,FALSE)</f>
        <v>8.6</v>
      </c>
      <c r="AC167">
        <f>VLOOKUP(A167,DATA_2013A!E:V,16,FALSE)</f>
        <v>12</v>
      </c>
      <c r="AD167">
        <f>VLOOKUP(A167,DATA_2013A!E:V,17,FALSE)</f>
        <v>1700</v>
      </c>
    </row>
    <row r="168" spans="1:30" x14ac:dyDescent="0.3">
      <c r="A168" t="s">
        <v>152</v>
      </c>
      <c r="B168">
        <v>891</v>
      </c>
      <c r="C168" t="s">
        <v>28</v>
      </c>
      <c r="D168">
        <v>1990</v>
      </c>
      <c r="E168">
        <v>10350030</v>
      </c>
      <c r="F168">
        <v>110</v>
      </c>
      <c r="G168">
        <v>11000</v>
      </c>
      <c r="H168">
        <v>3.8</v>
      </c>
      <c r="I168">
        <v>400</v>
      </c>
      <c r="J168">
        <v>0</v>
      </c>
      <c r="K168">
        <v>0</v>
      </c>
      <c r="L168">
        <v>68</v>
      </c>
      <c r="M168">
        <v>7000</v>
      </c>
      <c r="Q168">
        <v>60</v>
      </c>
      <c r="R168" t="e">
        <f>VLOOKUP($A168,DATA_2013A!E:V,5,FALSE)</f>
        <v>#N/A</v>
      </c>
      <c r="S168" t="e">
        <f>VLOOKUP(A168,DATA_2013A!E:V,6,FALSE)</f>
        <v>#N/A</v>
      </c>
      <c r="T168" t="e">
        <f>VLOOKUP(A168,DATA_2013A!E:V,7,FALSE)</f>
        <v>#N/A</v>
      </c>
      <c r="U168" t="e">
        <f>VLOOKUP(A168,DATA_2013A!E:V,8,FALSE)</f>
        <v>#N/A</v>
      </c>
      <c r="V168" t="e">
        <f>VLOOKUP(A168,DATA_2013A!E:V,9,FALSE)</f>
        <v>#N/A</v>
      </c>
      <c r="W168" t="e">
        <f>VLOOKUP(A168,DATA_2013A!E:V,10,FALSE)</f>
        <v>#N/A</v>
      </c>
      <c r="X168" t="e">
        <f>VLOOKUP(A168,DATA_2013A!E:V,11,FALSE)</f>
        <v>#N/A</v>
      </c>
      <c r="Y168" t="e">
        <f>VLOOKUP(A168,DATA_2013A!E:V,12,FALSE)</f>
        <v>#N/A</v>
      </c>
      <c r="Z168" t="e">
        <f>VLOOKUP(A168,DATA_2013A!E:V,13,FALSE)</f>
        <v>#N/A</v>
      </c>
      <c r="AA168" t="e">
        <f>VLOOKUP(A168,DATA_2013A!E:V,14,FALSE)</f>
        <v>#N/A</v>
      </c>
      <c r="AB168" t="e">
        <f>VLOOKUP(A168,DATA_2013A!E:V,15,FALSE)</f>
        <v>#N/A</v>
      </c>
      <c r="AC168" t="e">
        <f>VLOOKUP(A168,DATA_2013A!E:V,16,FALSE)</f>
        <v>#N/A</v>
      </c>
      <c r="AD168" t="e">
        <f>VLOOKUP(A168,DATA_2013A!E:V,17,FALSE)</f>
        <v>#N/A</v>
      </c>
    </row>
    <row r="169" spans="1:30" x14ac:dyDescent="0.3">
      <c r="A169" t="s">
        <v>146</v>
      </c>
      <c r="B169">
        <v>690</v>
      </c>
      <c r="C169" t="s">
        <v>0</v>
      </c>
      <c r="D169">
        <v>1990</v>
      </c>
      <c r="E169">
        <v>69474</v>
      </c>
      <c r="F169">
        <v>114</v>
      </c>
      <c r="G169">
        <v>79</v>
      </c>
      <c r="H169">
        <v>1.5</v>
      </c>
      <c r="I169">
        <v>1.1000000000000001</v>
      </c>
      <c r="J169">
        <v>0</v>
      </c>
      <c r="K169">
        <v>0</v>
      </c>
      <c r="L169">
        <v>68</v>
      </c>
      <c r="M169">
        <v>47</v>
      </c>
      <c r="Q169">
        <v>87</v>
      </c>
      <c r="R169">
        <f>VLOOKUP($A169,DATA_2013A!E:V,5,FALSE)</f>
        <v>2013</v>
      </c>
      <c r="S169">
        <f>VLOOKUP(A169,DATA_2013A!E:V,6,FALSE)</f>
        <v>92838</v>
      </c>
      <c r="T169">
        <f>VLOOKUP(A169,DATA_2013A!E:V,7,FALSE)</f>
        <v>37</v>
      </c>
      <c r="U169">
        <f>VLOOKUP(A169,DATA_2013A!E:V,8,FALSE)</f>
        <v>34</v>
      </c>
      <c r="V169">
        <f>VLOOKUP(A169,DATA_2013A!E:V,9,FALSE)</f>
        <v>1.5</v>
      </c>
      <c r="W169">
        <f>VLOOKUP(A169,DATA_2013A!E:V,10,FALSE)</f>
        <v>1.4</v>
      </c>
      <c r="X169">
        <f>VLOOKUP(A169,DATA_2013A!E:V,11,FALSE)</f>
        <v>0</v>
      </c>
      <c r="Y169">
        <f>VLOOKUP(A169,DATA_2013A!E:V,12,FALSE)</f>
        <v>0</v>
      </c>
      <c r="Z169">
        <f>VLOOKUP(A169,DATA_2013A!E:V,13,FALSE)</f>
        <v>30</v>
      </c>
      <c r="AA169">
        <f>VLOOKUP(A169,DATA_2013A!E:V,14,FALSE)</f>
        <v>28</v>
      </c>
      <c r="AB169">
        <f>VLOOKUP(A169,DATA_2013A!E:V,15,FALSE)</f>
        <v>0</v>
      </c>
      <c r="AC169">
        <f>VLOOKUP(A169,DATA_2013A!E:V,16,FALSE)</f>
        <v>0</v>
      </c>
      <c r="AD169">
        <f>VLOOKUP(A169,DATA_2013A!E:V,17,FALSE)</f>
        <v>0</v>
      </c>
    </row>
    <row r="170" spans="1:30" x14ac:dyDescent="0.3">
      <c r="A170" t="s">
        <v>143</v>
      </c>
      <c r="B170">
        <v>694</v>
      </c>
      <c r="C170" t="s">
        <v>0</v>
      </c>
      <c r="D170">
        <v>1990</v>
      </c>
      <c r="E170">
        <v>4042678</v>
      </c>
      <c r="F170">
        <v>595</v>
      </c>
      <c r="G170">
        <v>24000</v>
      </c>
      <c r="H170">
        <v>97</v>
      </c>
      <c r="I170">
        <v>3900</v>
      </c>
      <c r="J170">
        <v>0.62</v>
      </c>
      <c r="K170">
        <v>25</v>
      </c>
      <c r="L170">
        <v>252</v>
      </c>
      <c r="M170">
        <v>10000</v>
      </c>
      <c r="N170">
        <v>0.36</v>
      </c>
      <c r="O170">
        <v>0.89</v>
      </c>
      <c r="P170">
        <v>36</v>
      </c>
      <c r="Q170">
        <v>6.2</v>
      </c>
      <c r="R170">
        <f>VLOOKUP($A170,DATA_2013A!E:V,5,FALSE)</f>
        <v>2013</v>
      </c>
      <c r="S170">
        <f>VLOOKUP(A170,DATA_2013A!E:V,6,FALSE)</f>
        <v>6092075</v>
      </c>
      <c r="T170">
        <f>VLOOKUP(A170,DATA_2013A!E:V,7,FALSE)</f>
        <v>432</v>
      </c>
      <c r="U170">
        <f>VLOOKUP(A170,DATA_2013A!E:V,8,FALSE)</f>
        <v>26000</v>
      </c>
      <c r="V170">
        <f>VLOOKUP(A170,DATA_2013A!E:V,9,FALSE)</f>
        <v>43</v>
      </c>
      <c r="W170">
        <f>VLOOKUP(A170,DATA_2013A!E:V,10,FALSE)</f>
        <v>2600</v>
      </c>
      <c r="X170">
        <f>VLOOKUP(A170,DATA_2013A!E:V,11,FALSE)</f>
        <v>10</v>
      </c>
      <c r="Y170">
        <f>VLOOKUP(A170,DATA_2013A!E:V,12,FALSE)</f>
        <v>610</v>
      </c>
      <c r="Z170">
        <f>VLOOKUP(A170,DATA_2013A!E:V,13,FALSE)</f>
        <v>313</v>
      </c>
      <c r="AA170">
        <f>VLOOKUP(A170,DATA_2013A!E:V,14,FALSE)</f>
        <v>19000</v>
      </c>
      <c r="AB170">
        <f>VLOOKUP(A170,DATA_2013A!E:V,15,FALSE)</f>
        <v>12</v>
      </c>
      <c r="AC170">
        <f>VLOOKUP(A170,DATA_2013A!E:V,16,FALSE)</f>
        <v>36</v>
      </c>
      <c r="AD170">
        <f>VLOOKUP(A170,DATA_2013A!E:V,17,FALSE)</f>
        <v>2200</v>
      </c>
    </row>
    <row r="171" spans="1:30" x14ac:dyDescent="0.3">
      <c r="A171" t="s">
        <v>140</v>
      </c>
      <c r="B171">
        <v>702</v>
      </c>
      <c r="C171" t="s">
        <v>14</v>
      </c>
      <c r="D171">
        <v>1990</v>
      </c>
      <c r="E171">
        <v>3016404</v>
      </c>
      <c r="F171">
        <v>82</v>
      </c>
      <c r="G171">
        <v>2500</v>
      </c>
      <c r="H171">
        <v>4</v>
      </c>
      <c r="I171">
        <v>120</v>
      </c>
      <c r="J171">
        <v>0.03</v>
      </c>
      <c r="K171">
        <v>1</v>
      </c>
      <c r="L171">
        <v>63</v>
      </c>
      <c r="M171">
        <v>1900</v>
      </c>
      <c r="N171">
        <v>0.23</v>
      </c>
      <c r="O171">
        <v>0.15</v>
      </c>
      <c r="P171">
        <v>4.4000000000000004</v>
      </c>
      <c r="Q171">
        <v>83</v>
      </c>
      <c r="R171">
        <f>VLOOKUP($A171,DATA_2013A!E:V,5,FALSE)</f>
        <v>2013</v>
      </c>
      <c r="S171">
        <f>VLOOKUP(A171,DATA_2013A!E:V,6,FALSE)</f>
        <v>5411737</v>
      </c>
      <c r="T171">
        <f>VLOOKUP(A171,DATA_2013A!E:V,7,FALSE)</f>
        <v>59</v>
      </c>
      <c r="U171">
        <f>VLOOKUP(A171,DATA_2013A!E:V,8,FALSE)</f>
        <v>3200</v>
      </c>
      <c r="V171">
        <f>VLOOKUP(A171,DATA_2013A!E:V,9,FALSE)</f>
        <v>1.7</v>
      </c>
      <c r="W171">
        <f>VLOOKUP(A171,DATA_2013A!E:V,10,FALSE)</f>
        <v>94</v>
      </c>
      <c r="X171">
        <f>VLOOKUP(A171,DATA_2013A!E:V,11,FALSE)</f>
        <v>0.15</v>
      </c>
      <c r="Y171">
        <f>VLOOKUP(A171,DATA_2013A!E:V,12,FALSE)</f>
        <v>8</v>
      </c>
      <c r="Z171">
        <f>VLOOKUP(A171,DATA_2013A!E:V,13,FALSE)</f>
        <v>47</v>
      </c>
      <c r="AA171">
        <f>VLOOKUP(A171,DATA_2013A!E:V,14,FALSE)</f>
        <v>2600</v>
      </c>
      <c r="AB171">
        <f>VLOOKUP(A171,DATA_2013A!E:V,15,FALSE)</f>
        <v>2.6</v>
      </c>
      <c r="AC171">
        <f>VLOOKUP(A171,DATA_2013A!E:V,16,FALSE)</f>
        <v>1.2</v>
      </c>
      <c r="AD171">
        <f>VLOOKUP(A171,DATA_2013A!E:V,17,FALSE)</f>
        <v>67</v>
      </c>
    </row>
    <row r="172" spans="1:30" x14ac:dyDescent="0.3">
      <c r="A172" t="s">
        <v>134</v>
      </c>
      <c r="B172">
        <v>703</v>
      </c>
      <c r="C172" t="s">
        <v>28</v>
      </c>
      <c r="D172">
        <v>1990</v>
      </c>
      <c r="E172">
        <v>5277709</v>
      </c>
      <c r="F172">
        <v>40</v>
      </c>
      <c r="G172">
        <v>2100</v>
      </c>
      <c r="H172">
        <v>2.1</v>
      </c>
      <c r="I172">
        <v>110</v>
      </c>
      <c r="J172">
        <v>0</v>
      </c>
      <c r="K172">
        <v>0</v>
      </c>
      <c r="L172">
        <v>33</v>
      </c>
      <c r="M172">
        <v>1800</v>
      </c>
      <c r="N172">
        <v>0.01</v>
      </c>
      <c r="O172">
        <v>0</v>
      </c>
      <c r="P172">
        <v>0.09</v>
      </c>
      <c r="Q172">
        <v>82</v>
      </c>
      <c r="R172">
        <f>VLOOKUP($A172,DATA_2013A!E:V,5,FALSE)</f>
        <v>2013</v>
      </c>
      <c r="S172">
        <f>VLOOKUP(A172,DATA_2013A!E:V,6,FALSE)</f>
        <v>5450223</v>
      </c>
      <c r="T172">
        <f>VLOOKUP(A172,DATA_2013A!E:V,7,FALSE)</f>
        <v>11</v>
      </c>
      <c r="U172">
        <f>VLOOKUP(A172,DATA_2013A!E:V,8,FALSE)</f>
        <v>580</v>
      </c>
      <c r="V172">
        <f>VLOOKUP(A172,DATA_2013A!E:V,9,FALSE)</f>
        <v>0.64</v>
      </c>
      <c r="W172">
        <f>VLOOKUP(A172,DATA_2013A!E:V,10,FALSE)</f>
        <v>35</v>
      </c>
      <c r="X172">
        <f>VLOOKUP(A172,DATA_2013A!E:V,11,FALSE)</f>
        <v>0</v>
      </c>
      <c r="Y172">
        <f>VLOOKUP(A172,DATA_2013A!E:V,12,FALSE)</f>
        <v>0</v>
      </c>
      <c r="Z172">
        <f>VLOOKUP(A172,DATA_2013A!E:V,13,FALSE)</f>
        <v>7.7</v>
      </c>
      <c r="AA172">
        <f>VLOOKUP(A172,DATA_2013A!E:V,14,FALSE)</f>
        <v>420</v>
      </c>
      <c r="AB172">
        <f>VLOOKUP(A172,DATA_2013A!E:V,15,FALSE)</f>
        <v>0.21</v>
      </c>
      <c r="AC172">
        <f>VLOOKUP(A172,DATA_2013A!E:V,16,FALSE)</f>
        <v>0.02</v>
      </c>
      <c r="AD172">
        <f>VLOOKUP(A172,DATA_2013A!E:V,17,FALSE)</f>
        <v>0.88</v>
      </c>
    </row>
    <row r="173" spans="1:30" x14ac:dyDescent="0.3">
      <c r="A173" t="s">
        <v>131</v>
      </c>
      <c r="B173">
        <v>705</v>
      </c>
      <c r="C173" t="s">
        <v>28</v>
      </c>
      <c r="D173">
        <v>1990</v>
      </c>
      <c r="E173">
        <v>2003772</v>
      </c>
      <c r="F173">
        <v>50</v>
      </c>
      <c r="G173">
        <v>1000</v>
      </c>
      <c r="H173">
        <v>2.6</v>
      </c>
      <c r="I173">
        <v>52</v>
      </c>
      <c r="J173">
        <v>0</v>
      </c>
      <c r="K173">
        <v>0</v>
      </c>
      <c r="L173">
        <v>39</v>
      </c>
      <c r="M173">
        <v>780</v>
      </c>
      <c r="N173">
        <v>0.02</v>
      </c>
      <c r="O173">
        <v>0.01</v>
      </c>
      <c r="P173">
        <v>0.18</v>
      </c>
      <c r="Q173">
        <v>92</v>
      </c>
      <c r="R173">
        <f>VLOOKUP($A173,DATA_2013A!E:V,5,FALSE)</f>
        <v>2013</v>
      </c>
      <c r="S173">
        <f>VLOOKUP(A173,DATA_2013A!E:V,6,FALSE)</f>
        <v>2071997</v>
      </c>
      <c r="T173">
        <f>VLOOKUP(A173,DATA_2013A!E:V,7,FALSE)</f>
        <v>9.1999999999999993</v>
      </c>
      <c r="U173">
        <f>VLOOKUP(A173,DATA_2013A!E:V,8,FALSE)</f>
        <v>190</v>
      </c>
      <c r="V173">
        <f>VLOOKUP(A173,DATA_2013A!E:V,9,FALSE)</f>
        <v>1</v>
      </c>
      <c r="W173">
        <f>VLOOKUP(A173,DATA_2013A!E:V,10,FALSE)</f>
        <v>21</v>
      </c>
      <c r="X173">
        <f>VLOOKUP(A173,DATA_2013A!E:V,11,FALSE)</f>
        <v>0</v>
      </c>
      <c r="Y173">
        <f>VLOOKUP(A173,DATA_2013A!E:V,12,FALSE)</f>
        <v>0</v>
      </c>
      <c r="Z173">
        <f>VLOOKUP(A173,DATA_2013A!E:V,13,FALSE)</f>
        <v>7.5</v>
      </c>
      <c r="AA173">
        <f>VLOOKUP(A173,DATA_2013A!E:V,14,FALSE)</f>
        <v>160</v>
      </c>
      <c r="AB173">
        <f>VLOOKUP(A173,DATA_2013A!E:V,15,FALSE)</f>
        <v>0.84</v>
      </c>
      <c r="AC173">
        <f>VLOOKUP(A173,DATA_2013A!E:V,16,FALSE)</f>
        <v>0.06</v>
      </c>
      <c r="AD173">
        <f>VLOOKUP(A173,DATA_2013A!E:V,17,FALSE)</f>
        <v>1.3</v>
      </c>
    </row>
    <row r="174" spans="1:30" x14ac:dyDescent="0.3">
      <c r="A174" t="s">
        <v>128</v>
      </c>
      <c r="B174">
        <v>90</v>
      </c>
      <c r="C174" t="s">
        <v>14</v>
      </c>
      <c r="D174">
        <v>1990</v>
      </c>
      <c r="E174">
        <v>311849</v>
      </c>
      <c r="F174">
        <v>618</v>
      </c>
      <c r="G174">
        <v>1900</v>
      </c>
      <c r="H174">
        <v>87</v>
      </c>
      <c r="I174">
        <v>270</v>
      </c>
      <c r="J174">
        <v>0</v>
      </c>
      <c r="K174">
        <v>0</v>
      </c>
      <c r="L174">
        <v>312</v>
      </c>
      <c r="M174">
        <v>970</v>
      </c>
      <c r="Q174">
        <v>39</v>
      </c>
      <c r="R174">
        <f>VLOOKUP($A174,DATA_2013A!E:V,5,FALSE)</f>
        <v>2013</v>
      </c>
      <c r="S174">
        <f>VLOOKUP(A174,DATA_2013A!E:V,6,FALSE)</f>
        <v>561231</v>
      </c>
      <c r="T174">
        <f>VLOOKUP(A174,DATA_2013A!E:V,7,FALSE)</f>
        <v>142</v>
      </c>
      <c r="U174">
        <f>VLOOKUP(A174,DATA_2013A!E:V,8,FALSE)</f>
        <v>800</v>
      </c>
      <c r="V174">
        <f>VLOOKUP(A174,DATA_2013A!E:V,9,FALSE)</f>
        <v>14</v>
      </c>
      <c r="W174">
        <f>VLOOKUP(A174,DATA_2013A!E:V,10,FALSE)</f>
        <v>81</v>
      </c>
      <c r="X174">
        <f>VLOOKUP(A174,DATA_2013A!E:V,11,FALSE)</f>
        <v>0</v>
      </c>
      <c r="Y174">
        <f>VLOOKUP(A174,DATA_2013A!E:V,12,FALSE)</f>
        <v>0</v>
      </c>
      <c r="Z174">
        <f>VLOOKUP(A174,DATA_2013A!E:V,13,FALSE)</f>
        <v>92</v>
      </c>
      <c r="AA174">
        <f>VLOOKUP(A174,DATA_2013A!E:V,14,FALSE)</f>
        <v>520</v>
      </c>
      <c r="AB174">
        <f>VLOOKUP(A174,DATA_2013A!E:V,15,FALSE)</f>
        <v>0</v>
      </c>
      <c r="AC174">
        <f>VLOOKUP(A174,DATA_2013A!E:V,16,FALSE)</f>
        <v>0</v>
      </c>
      <c r="AD174">
        <f>VLOOKUP(A174,DATA_2013A!E:V,17,FALSE)</f>
        <v>0</v>
      </c>
    </row>
    <row r="175" spans="1:30" x14ac:dyDescent="0.3">
      <c r="A175" t="s">
        <v>125</v>
      </c>
      <c r="B175">
        <v>706</v>
      </c>
      <c r="C175" t="s">
        <v>7</v>
      </c>
      <c r="D175">
        <v>1990</v>
      </c>
      <c r="E175">
        <v>6321615</v>
      </c>
      <c r="F175">
        <v>670</v>
      </c>
      <c r="G175">
        <v>42000</v>
      </c>
      <c r="H175">
        <v>117</v>
      </c>
      <c r="I175">
        <v>7400</v>
      </c>
      <c r="J175">
        <v>0.66</v>
      </c>
      <c r="K175">
        <v>42</v>
      </c>
      <c r="L175">
        <v>286</v>
      </c>
      <c r="M175">
        <v>18000</v>
      </c>
      <c r="N175">
        <v>0.32</v>
      </c>
      <c r="O175">
        <v>0.9</v>
      </c>
      <c r="P175">
        <v>57</v>
      </c>
      <c r="R175">
        <f>VLOOKUP($A175,DATA_2013A!E:V,5,FALSE)</f>
        <v>2013</v>
      </c>
      <c r="S175">
        <f>VLOOKUP(A175,DATA_2013A!E:V,6,FALSE)</f>
        <v>10495583</v>
      </c>
      <c r="T175">
        <f>VLOOKUP(A175,DATA_2013A!E:V,7,FALSE)</f>
        <v>548</v>
      </c>
      <c r="U175">
        <f>VLOOKUP(A175,DATA_2013A!E:V,8,FALSE)</f>
        <v>57000</v>
      </c>
      <c r="V175">
        <f>VLOOKUP(A175,DATA_2013A!E:V,9,FALSE)</f>
        <v>74</v>
      </c>
      <c r="W175">
        <f>VLOOKUP(A175,DATA_2013A!E:V,10,FALSE)</f>
        <v>7700</v>
      </c>
      <c r="X175">
        <f>VLOOKUP(A175,DATA_2013A!E:V,11,FALSE)</f>
        <v>4</v>
      </c>
      <c r="Y175">
        <f>VLOOKUP(A175,DATA_2013A!E:V,12,FALSE)</f>
        <v>430</v>
      </c>
      <c r="Z175">
        <f>VLOOKUP(A175,DATA_2013A!E:V,13,FALSE)</f>
        <v>285</v>
      </c>
      <c r="AA175">
        <f>VLOOKUP(A175,DATA_2013A!E:V,14,FALSE)</f>
        <v>30000</v>
      </c>
      <c r="AB175">
        <f>VLOOKUP(A175,DATA_2013A!E:V,15,FALSE)</f>
        <v>2.9</v>
      </c>
      <c r="AC175">
        <f>VLOOKUP(A175,DATA_2013A!E:V,16,FALSE)</f>
        <v>8.3000000000000007</v>
      </c>
      <c r="AD175">
        <f>VLOOKUP(A175,DATA_2013A!E:V,17,FALSE)</f>
        <v>870</v>
      </c>
    </row>
    <row r="176" spans="1:30" x14ac:dyDescent="0.3">
      <c r="A176" t="s">
        <v>122</v>
      </c>
      <c r="B176">
        <v>710</v>
      </c>
      <c r="C176" t="s">
        <v>0</v>
      </c>
      <c r="D176">
        <v>1990</v>
      </c>
      <c r="E176">
        <v>36793490</v>
      </c>
      <c r="F176">
        <v>479</v>
      </c>
      <c r="G176">
        <v>180000</v>
      </c>
      <c r="H176">
        <v>51</v>
      </c>
      <c r="I176">
        <v>19000</v>
      </c>
      <c r="J176">
        <v>0.95</v>
      </c>
      <c r="K176">
        <v>350</v>
      </c>
      <c r="L176">
        <v>313</v>
      </c>
      <c r="M176">
        <v>120000</v>
      </c>
      <c r="N176">
        <v>0.96</v>
      </c>
      <c r="O176">
        <v>3</v>
      </c>
      <c r="P176">
        <v>1100</v>
      </c>
      <c r="Q176">
        <v>70</v>
      </c>
      <c r="R176">
        <f>VLOOKUP($A176,DATA_2013A!E:V,5,FALSE)</f>
        <v>2013</v>
      </c>
      <c r="S176">
        <f>VLOOKUP(A176,DATA_2013A!E:V,6,FALSE)</f>
        <v>52776130</v>
      </c>
      <c r="T176">
        <f>VLOOKUP(A176,DATA_2013A!E:V,7,FALSE)</f>
        <v>715</v>
      </c>
      <c r="U176">
        <f>VLOOKUP(A176,DATA_2013A!E:V,8,FALSE)</f>
        <v>380000</v>
      </c>
      <c r="V176">
        <f>VLOOKUP(A176,DATA_2013A!E:V,9,FALSE)</f>
        <v>48</v>
      </c>
      <c r="W176">
        <f>VLOOKUP(A176,DATA_2013A!E:V,10,FALSE)</f>
        <v>25000</v>
      </c>
      <c r="X176">
        <f>VLOOKUP(A176,DATA_2013A!E:V,11,FALSE)</f>
        <v>121</v>
      </c>
      <c r="Y176">
        <f>VLOOKUP(A176,DATA_2013A!E:V,12,FALSE)</f>
        <v>64000</v>
      </c>
      <c r="Z176">
        <f>VLOOKUP(A176,DATA_2013A!E:V,13,FALSE)</f>
        <v>860</v>
      </c>
      <c r="AA176">
        <f>VLOOKUP(A176,DATA_2013A!E:V,14,FALSE)</f>
        <v>450000</v>
      </c>
      <c r="AB176">
        <f>VLOOKUP(A176,DATA_2013A!E:V,15,FALSE)</f>
        <v>61</v>
      </c>
      <c r="AC176">
        <f>VLOOKUP(A176,DATA_2013A!E:V,16,FALSE)</f>
        <v>520</v>
      </c>
      <c r="AD176">
        <f>VLOOKUP(A176,DATA_2013A!E:V,17,FALSE)</f>
        <v>270000</v>
      </c>
    </row>
    <row r="177" spans="1:30" x14ac:dyDescent="0.3">
      <c r="A177" t="s">
        <v>117</v>
      </c>
      <c r="B177">
        <v>724</v>
      </c>
      <c r="C177" t="s">
        <v>28</v>
      </c>
      <c r="D177">
        <v>1990</v>
      </c>
      <c r="E177">
        <v>38883045</v>
      </c>
      <c r="F177">
        <v>30</v>
      </c>
      <c r="G177">
        <v>12000</v>
      </c>
      <c r="H177">
        <v>2.2999999999999998</v>
      </c>
      <c r="I177">
        <v>890</v>
      </c>
      <c r="J177">
        <v>0.18</v>
      </c>
      <c r="K177">
        <v>69</v>
      </c>
      <c r="L177">
        <v>24</v>
      </c>
      <c r="M177">
        <v>9500</v>
      </c>
      <c r="N177">
        <v>4.5</v>
      </c>
      <c r="O177">
        <v>1.1000000000000001</v>
      </c>
      <c r="P177">
        <v>420</v>
      </c>
      <c r="Q177">
        <v>80</v>
      </c>
      <c r="R177">
        <f>VLOOKUP($A177,DATA_2013A!E:V,5,FALSE)</f>
        <v>2013</v>
      </c>
      <c r="S177">
        <f>VLOOKUP(A177,DATA_2013A!E:V,6,FALSE)</f>
        <v>46926963</v>
      </c>
      <c r="T177">
        <f>VLOOKUP(A177,DATA_2013A!E:V,7,FALSE)</f>
        <v>16</v>
      </c>
      <c r="U177">
        <f>VLOOKUP(A177,DATA_2013A!E:V,8,FALSE)</f>
        <v>7300</v>
      </c>
      <c r="V177">
        <f>VLOOKUP(A177,DATA_2013A!E:V,9,FALSE)</f>
        <v>0.51</v>
      </c>
      <c r="W177">
        <f>VLOOKUP(A177,DATA_2013A!E:V,10,FALSE)</f>
        <v>240</v>
      </c>
      <c r="X177">
        <f>VLOOKUP(A177,DATA_2013A!E:V,11,FALSE)</f>
        <v>0.1</v>
      </c>
      <c r="Y177">
        <f>VLOOKUP(A177,DATA_2013A!E:V,12,FALSE)</f>
        <v>49</v>
      </c>
      <c r="Z177">
        <f>VLOOKUP(A177,DATA_2013A!E:V,13,FALSE)</f>
        <v>13</v>
      </c>
      <c r="AA177">
        <f>VLOOKUP(A177,DATA_2013A!E:V,14,FALSE)</f>
        <v>6100</v>
      </c>
      <c r="AB177">
        <f>VLOOKUP(A177,DATA_2013A!E:V,15,FALSE)</f>
        <v>8.6999999999999993</v>
      </c>
      <c r="AC177">
        <f>VLOOKUP(A177,DATA_2013A!E:V,16,FALSE)</f>
        <v>1.1000000000000001</v>
      </c>
      <c r="AD177">
        <f>VLOOKUP(A177,DATA_2013A!E:V,17,FALSE)</f>
        <v>530</v>
      </c>
    </row>
    <row r="178" spans="1:30" x14ac:dyDescent="0.3">
      <c r="A178" t="s">
        <v>114</v>
      </c>
      <c r="B178">
        <v>144</v>
      </c>
      <c r="C178" t="s">
        <v>83</v>
      </c>
      <c r="D178">
        <v>1990</v>
      </c>
      <c r="E178">
        <v>17323977</v>
      </c>
      <c r="F178">
        <v>111</v>
      </c>
      <c r="G178">
        <v>19000</v>
      </c>
      <c r="H178">
        <v>7.6</v>
      </c>
      <c r="I178">
        <v>1300</v>
      </c>
      <c r="J178">
        <v>0</v>
      </c>
      <c r="K178">
        <v>0</v>
      </c>
      <c r="L178">
        <v>66</v>
      </c>
      <c r="M178">
        <v>11000</v>
      </c>
      <c r="N178">
        <v>0.01</v>
      </c>
      <c r="O178">
        <v>0.01</v>
      </c>
      <c r="P178">
        <v>1</v>
      </c>
      <c r="Q178">
        <v>58</v>
      </c>
      <c r="R178">
        <f>VLOOKUP($A178,DATA_2013A!E:V,5,FALSE)</f>
        <v>2013</v>
      </c>
      <c r="S178">
        <f>VLOOKUP(A178,DATA_2013A!E:V,6,FALSE)</f>
        <v>21273228</v>
      </c>
      <c r="T178">
        <f>VLOOKUP(A178,DATA_2013A!E:V,7,FALSE)</f>
        <v>103</v>
      </c>
      <c r="U178">
        <f>VLOOKUP(A178,DATA_2013A!E:V,8,FALSE)</f>
        <v>22000</v>
      </c>
      <c r="V178">
        <f>VLOOKUP(A178,DATA_2013A!E:V,9,FALSE)</f>
        <v>5.9</v>
      </c>
      <c r="W178">
        <f>VLOOKUP(A178,DATA_2013A!E:V,10,FALSE)</f>
        <v>1300</v>
      </c>
      <c r="X178">
        <f>VLOOKUP(A178,DATA_2013A!E:V,11,FALSE)</f>
        <v>0.03</v>
      </c>
      <c r="Y178">
        <f>VLOOKUP(A178,DATA_2013A!E:V,12,FALSE)</f>
        <v>6</v>
      </c>
      <c r="Z178">
        <f>VLOOKUP(A178,DATA_2013A!E:V,13,FALSE)</f>
        <v>66</v>
      </c>
      <c r="AA178">
        <f>VLOOKUP(A178,DATA_2013A!E:V,14,FALSE)</f>
        <v>14000</v>
      </c>
      <c r="AB178">
        <f>VLOOKUP(A178,DATA_2013A!E:V,15,FALSE)</f>
        <v>0.18</v>
      </c>
      <c r="AC178">
        <f>VLOOKUP(A178,DATA_2013A!E:V,16,FALSE)</f>
        <v>0.12</v>
      </c>
      <c r="AD178">
        <f>VLOOKUP(A178,DATA_2013A!E:V,17,FALSE)</f>
        <v>25</v>
      </c>
    </row>
    <row r="179" spans="1:30" x14ac:dyDescent="0.3">
      <c r="A179" t="s">
        <v>111</v>
      </c>
      <c r="B179">
        <v>729</v>
      </c>
      <c r="C179" t="s">
        <v>7</v>
      </c>
      <c r="D179">
        <v>1990</v>
      </c>
      <c r="E179">
        <v>25773020</v>
      </c>
      <c r="F179">
        <v>368</v>
      </c>
      <c r="G179">
        <v>95000</v>
      </c>
      <c r="H179">
        <v>53</v>
      </c>
      <c r="I179">
        <v>14000</v>
      </c>
      <c r="J179">
        <v>0.32</v>
      </c>
      <c r="K179">
        <v>82</v>
      </c>
      <c r="L179">
        <v>170</v>
      </c>
      <c r="M179">
        <v>44000</v>
      </c>
      <c r="N179">
        <v>0.32</v>
      </c>
      <c r="O179">
        <v>0.55000000000000004</v>
      </c>
      <c r="P179">
        <v>140</v>
      </c>
      <c r="Q179">
        <v>0.48</v>
      </c>
      <c r="R179">
        <f>VLOOKUP($A179,DATA_2013A!E:V,5,FALSE)</f>
        <v>2013</v>
      </c>
      <c r="S179">
        <f>VLOOKUP(A179,DATA_2013A!E:V,6,FALSE)</f>
        <v>37964306</v>
      </c>
      <c r="T179">
        <f>VLOOKUP(A179,DATA_2013A!E:V,7,FALSE)</f>
        <v>192</v>
      </c>
      <c r="U179">
        <f>VLOOKUP(A179,DATA_2013A!E:V,8,FALSE)</f>
        <v>73000</v>
      </c>
      <c r="V179">
        <f>VLOOKUP(A179,DATA_2013A!E:V,9,FALSE)</f>
        <v>25</v>
      </c>
      <c r="W179">
        <f>VLOOKUP(A179,DATA_2013A!E:V,10,FALSE)</f>
        <v>9700</v>
      </c>
      <c r="X179">
        <f>VLOOKUP(A179,DATA_2013A!E:V,11,FALSE)</f>
        <v>3</v>
      </c>
      <c r="Y179">
        <f>VLOOKUP(A179,DATA_2013A!E:V,12,FALSE)</f>
        <v>1100</v>
      </c>
      <c r="Z179">
        <f>VLOOKUP(A179,DATA_2013A!E:V,13,FALSE)</f>
        <v>108</v>
      </c>
      <c r="AA179">
        <f>VLOOKUP(A179,DATA_2013A!E:V,14,FALSE)</f>
        <v>41000</v>
      </c>
      <c r="AB179">
        <f>VLOOKUP(A179,DATA_2013A!E:V,15,FALSE)</f>
        <v>6.3</v>
      </c>
      <c r="AC179">
        <f>VLOOKUP(A179,DATA_2013A!E:V,16,FALSE)</f>
        <v>6.8</v>
      </c>
      <c r="AD179">
        <f>VLOOKUP(A179,DATA_2013A!E:V,17,FALSE)</f>
        <v>2600</v>
      </c>
    </row>
    <row r="180" spans="1:30" x14ac:dyDescent="0.3">
      <c r="A180" t="s">
        <v>108</v>
      </c>
      <c r="B180">
        <v>740</v>
      </c>
      <c r="C180" t="s">
        <v>21</v>
      </c>
      <c r="D180">
        <v>1990</v>
      </c>
      <c r="E180">
        <v>406764</v>
      </c>
      <c r="F180">
        <v>139</v>
      </c>
      <c r="G180">
        <v>570</v>
      </c>
      <c r="H180">
        <v>3.3</v>
      </c>
      <c r="I180">
        <v>14</v>
      </c>
      <c r="J180">
        <v>0.25</v>
      </c>
      <c r="K180">
        <v>1</v>
      </c>
      <c r="L180">
        <v>64</v>
      </c>
      <c r="M180">
        <v>260</v>
      </c>
      <c r="N180">
        <v>0.39</v>
      </c>
      <c r="O180">
        <v>0.25</v>
      </c>
      <c r="P180">
        <v>1</v>
      </c>
      <c r="Q180">
        <v>31</v>
      </c>
      <c r="R180">
        <f>VLOOKUP($A180,DATA_2013A!E:V,5,FALSE)</f>
        <v>2013</v>
      </c>
      <c r="S180">
        <f>VLOOKUP(A180,DATA_2013A!E:V,6,FALSE)</f>
        <v>539276</v>
      </c>
      <c r="T180">
        <f>VLOOKUP(A180,DATA_2013A!E:V,7,FALSE)</f>
        <v>50</v>
      </c>
      <c r="U180">
        <f>VLOOKUP(A180,DATA_2013A!E:V,8,FALSE)</f>
        <v>270</v>
      </c>
      <c r="V180">
        <f>VLOOKUP(A180,DATA_2013A!E:V,9,FALSE)</f>
        <v>2.2000000000000002</v>
      </c>
      <c r="W180">
        <f>VLOOKUP(A180,DATA_2013A!E:V,10,FALSE)</f>
        <v>12</v>
      </c>
      <c r="X180">
        <f>VLOOKUP(A180,DATA_2013A!E:V,11,FALSE)</f>
        <v>2.2000000000000002</v>
      </c>
      <c r="Y180">
        <f>VLOOKUP(A180,DATA_2013A!E:V,12,FALSE)</f>
        <v>12</v>
      </c>
      <c r="Z180">
        <f>VLOOKUP(A180,DATA_2013A!E:V,13,FALSE)</f>
        <v>39</v>
      </c>
      <c r="AA180">
        <f>VLOOKUP(A180,DATA_2013A!E:V,14,FALSE)</f>
        <v>210</v>
      </c>
      <c r="AB180">
        <f>VLOOKUP(A180,DATA_2013A!E:V,15,FALSE)</f>
        <v>23</v>
      </c>
      <c r="AC180">
        <f>VLOOKUP(A180,DATA_2013A!E:V,16,FALSE)</f>
        <v>9</v>
      </c>
      <c r="AD180">
        <f>VLOOKUP(A180,DATA_2013A!E:V,17,FALSE)</f>
        <v>48</v>
      </c>
    </row>
    <row r="181" spans="1:30" x14ac:dyDescent="0.3">
      <c r="A181" t="s">
        <v>105</v>
      </c>
      <c r="B181">
        <v>748</v>
      </c>
      <c r="C181" t="s">
        <v>0</v>
      </c>
      <c r="D181">
        <v>1990</v>
      </c>
      <c r="E181">
        <v>862728</v>
      </c>
      <c r="F181">
        <v>437</v>
      </c>
      <c r="G181">
        <v>3800</v>
      </c>
      <c r="H181">
        <v>60</v>
      </c>
      <c r="I181">
        <v>510</v>
      </c>
      <c r="J181">
        <v>5.7</v>
      </c>
      <c r="K181">
        <v>49</v>
      </c>
      <c r="L181">
        <v>275</v>
      </c>
      <c r="M181">
        <v>2400</v>
      </c>
      <c r="N181">
        <v>4.9000000000000004</v>
      </c>
      <c r="O181">
        <v>13</v>
      </c>
      <c r="P181">
        <v>110</v>
      </c>
      <c r="R181">
        <f>VLOOKUP($A181,DATA_2013A!E:V,5,FALSE)</f>
        <v>2013</v>
      </c>
      <c r="S181">
        <f>VLOOKUP(A181,DATA_2013A!E:V,6,FALSE)</f>
        <v>1249514</v>
      </c>
      <c r="T181">
        <f>VLOOKUP(A181,DATA_2013A!E:V,7,FALSE)</f>
        <v>945</v>
      </c>
      <c r="U181">
        <f>VLOOKUP(A181,DATA_2013A!E:V,8,FALSE)</f>
        <v>12000</v>
      </c>
      <c r="V181">
        <f>VLOOKUP(A181,DATA_2013A!E:V,9,FALSE)</f>
        <v>91</v>
      </c>
      <c r="W181">
        <f>VLOOKUP(A181,DATA_2013A!E:V,10,FALSE)</f>
        <v>1100</v>
      </c>
      <c r="X181">
        <f>VLOOKUP(A181,DATA_2013A!E:V,11,FALSE)</f>
        <v>400</v>
      </c>
      <c r="Y181">
        <f>VLOOKUP(A181,DATA_2013A!E:V,12,FALSE)</f>
        <v>5000</v>
      </c>
      <c r="Z181">
        <f>VLOOKUP(A181,DATA_2013A!E:V,13,FALSE)</f>
        <v>1382</v>
      </c>
      <c r="AA181">
        <f>VLOOKUP(A181,DATA_2013A!E:V,14,FALSE)</f>
        <v>17000</v>
      </c>
      <c r="AB181">
        <f>VLOOKUP(A181,DATA_2013A!E:V,15,FALSE)</f>
        <v>75</v>
      </c>
      <c r="AC181">
        <f>VLOOKUP(A181,DATA_2013A!E:V,16,FALSE)</f>
        <v>1038</v>
      </c>
      <c r="AD181">
        <f>VLOOKUP(A181,DATA_2013A!E:V,17,FALSE)</f>
        <v>13000</v>
      </c>
    </row>
    <row r="182" spans="1:30" x14ac:dyDescent="0.3">
      <c r="A182" t="s">
        <v>102</v>
      </c>
      <c r="B182">
        <v>752</v>
      </c>
      <c r="C182" t="s">
        <v>28</v>
      </c>
      <c r="D182">
        <v>1990</v>
      </c>
      <c r="E182">
        <v>8559107</v>
      </c>
      <c r="F182">
        <v>9.1</v>
      </c>
      <c r="G182">
        <v>780</v>
      </c>
      <c r="H182">
        <v>0.5</v>
      </c>
      <c r="I182">
        <v>43</v>
      </c>
      <c r="J182">
        <v>0</v>
      </c>
      <c r="K182">
        <v>0</v>
      </c>
      <c r="L182">
        <v>7.4</v>
      </c>
      <c r="M182">
        <v>640</v>
      </c>
      <c r="N182">
        <v>0.39</v>
      </c>
      <c r="O182">
        <v>0.03</v>
      </c>
      <c r="P182">
        <v>2.5</v>
      </c>
      <c r="Q182">
        <v>87</v>
      </c>
      <c r="R182">
        <f>VLOOKUP($A182,DATA_2013A!E:V,5,FALSE)</f>
        <v>2013</v>
      </c>
      <c r="S182">
        <f>VLOOKUP(A182,DATA_2013A!E:V,6,FALSE)</f>
        <v>9571105</v>
      </c>
      <c r="T182">
        <f>VLOOKUP(A182,DATA_2013A!E:V,7,FALSE)</f>
        <v>9</v>
      </c>
      <c r="U182">
        <f>VLOOKUP(A182,DATA_2013A!E:V,8,FALSE)</f>
        <v>860</v>
      </c>
      <c r="V182">
        <f>VLOOKUP(A182,DATA_2013A!E:V,9,FALSE)</f>
        <v>0.14000000000000001</v>
      </c>
      <c r="W182">
        <f>VLOOKUP(A182,DATA_2013A!E:V,10,FALSE)</f>
        <v>13</v>
      </c>
      <c r="X182">
        <f>VLOOKUP(A182,DATA_2013A!E:V,11,FALSE)</f>
        <v>0.01</v>
      </c>
      <c r="Y182">
        <f>VLOOKUP(A182,DATA_2013A!E:V,12,FALSE)</f>
        <v>1</v>
      </c>
      <c r="Z182">
        <f>VLOOKUP(A182,DATA_2013A!E:V,13,FALSE)</f>
        <v>7.2</v>
      </c>
      <c r="AA182">
        <f>VLOOKUP(A182,DATA_2013A!E:V,14,FALSE)</f>
        <v>690</v>
      </c>
      <c r="AB182">
        <f>VLOOKUP(A182,DATA_2013A!E:V,15,FALSE)</f>
        <v>1.5</v>
      </c>
      <c r="AC182">
        <f>VLOOKUP(A182,DATA_2013A!E:V,16,FALSE)</f>
        <v>0.11</v>
      </c>
      <c r="AD182">
        <f>VLOOKUP(A182,DATA_2013A!E:V,17,FALSE)</f>
        <v>10</v>
      </c>
    </row>
    <row r="183" spans="1:30" x14ac:dyDescent="0.3">
      <c r="A183" t="s">
        <v>99</v>
      </c>
      <c r="B183">
        <v>756</v>
      </c>
      <c r="C183" t="s">
        <v>28</v>
      </c>
      <c r="D183">
        <v>1990</v>
      </c>
      <c r="E183">
        <v>6673920</v>
      </c>
      <c r="F183">
        <v>27</v>
      </c>
      <c r="G183">
        <v>1800</v>
      </c>
      <c r="H183">
        <v>1.3</v>
      </c>
      <c r="I183">
        <v>88</v>
      </c>
      <c r="J183">
        <v>0.03</v>
      </c>
      <c r="K183">
        <v>2</v>
      </c>
      <c r="L183">
        <v>21</v>
      </c>
      <c r="M183">
        <v>1400</v>
      </c>
      <c r="N183">
        <v>0.78</v>
      </c>
      <c r="O183">
        <v>0.17</v>
      </c>
      <c r="P183">
        <v>11</v>
      </c>
      <c r="Q183">
        <v>91</v>
      </c>
      <c r="R183">
        <f>VLOOKUP($A183,DATA_2013A!E:V,5,FALSE)</f>
        <v>2013</v>
      </c>
      <c r="S183">
        <f>VLOOKUP(A183,DATA_2013A!E:V,6,FALSE)</f>
        <v>8077833</v>
      </c>
      <c r="T183">
        <f>VLOOKUP(A183,DATA_2013A!E:V,7,FALSE)</f>
        <v>8</v>
      </c>
      <c r="U183">
        <f>VLOOKUP(A183,DATA_2013A!E:V,8,FALSE)</f>
        <v>650</v>
      </c>
      <c r="V183">
        <f>VLOOKUP(A183,DATA_2013A!E:V,9,FALSE)</f>
        <v>0.21</v>
      </c>
      <c r="W183">
        <f>VLOOKUP(A183,DATA_2013A!E:V,10,FALSE)</f>
        <v>17</v>
      </c>
      <c r="X183">
        <f>VLOOKUP(A183,DATA_2013A!E:V,11,FALSE)</f>
        <v>0.02</v>
      </c>
      <c r="Y183">
        <f>VLOOKUP(A183,DATA_2013A!E:V,12,FALSE)</f>
        <v>2</v>
      </c>
      <c r="Z183">
        <f>VLOOKUP(A183,DATA_2013A!E:V,13,FALSE)</f>
        <v>6.5</v>
      </c>
      <c r="AA183">
        <f>VLOOKUP(A183,DATA_2013A!E:V,14,FALSE)</f>
        <v>530</v>
      </c>
      <c r="AB183">
        <f>VLOOKUP(A183,DATA_2013A!E:V,15,FALSE)</f>
        <v>2</v>
      </c>
      <c r="AC183">
        <f>VLOOKUP(A183,DATA_2013A!E:V,16,FALSE)</f>
        <v>0.13</v>
      </c>
      <c r="AD183">
        <f>VLOOKUP(A183,DATA_2013A!E:V,17,FALSE)</f>
        <v>11</v>
      </c>
    </row>
    <row r="184" spans="1:30" x14ac:dyDescent="0.3">
      <c r="A184" t="s">
        <v>96</v>
      </c>
      <c r="B184">
        <v>760</v>
      </c>
      <c r="C184" t="s">
        <v>7</v>
      </c>
      <c r="D184">
        <v>1990</v>
      </c>
      <c r="E184">
        <v>12451539</v>
      </c>
      <c r="F184">
        <v>86</v>
      </c>
      <c r="G184">
        <v>11000</v>
      </c>
      <c r="H184">
        <v>7.4</v>
      </c>
      <c r="I184">
        <v>920</v>
      </c>
      <c r="J184">
        <v>0</v>
      </c>
      <c r="K184">
        <v>0</v>
      </c>
      <c r="L184">
        <v>61</v>
      </c>
      <c r="M184">
        <v>7500</v>
      </c>
      <c r="Q184">
        <v>80</v>
      </c>
      <c r="R184">
        <f>VLOOKUP($A184,DATA_2013A!E:V,5,FALSE)</f>
        <v>2013</v>
      </c>
      <c r="S184">
        <f>VLOOKUP(A184,DATA_2013A!E:V,6,FALSE)</f>
        <v>21898061</v>
      </c>
      <c r="T184">
        <f>VLOOKUP(A184,DATA_2013A!E:V,7,FALSE)</f>
        <v>24</v>
      </c>
      <c r="U184">
        <f>VLOOKUP(A184,DATA_2013A!E:V,8,FALSE)</f>
        <v>5200</v>
      </c>
      <c r="V184">
        <f>VLOOKUP(A184,DATA_2013A!E:V,9,FALSE)</f>
        <v>2.1</v>
      </c>
      <c r="W184">
        <f>VLOOKUP(A184,DATA_2013A!E:V,10,FALSE)</f>
        <v>450</v>
      </c>
      <c r="X184">
        <f>VLOOKUP(A184,DATA_2013A!E:V,11,FALSE)</f>
        <v>0</v>
      </c>
      <c r="Y184">
        <f>VLOOKUP(A184,DATA_2013A!E:V,12,FALSE)</f>
        <v>0</v>
      </c>
      <c r="Z184">
        <f>VLOOKUP(A184,DATA_2013A!E:V,13,FALSE)</f>
        <v>17</v>
      </c>
      <c r="AA184">
        <f>VLOOKUP(A184,DATA_2013A!E:V,14,FALSE)</f>
        <v>3700</v>
      </c>
      <c r="AB184">
        <f>VLOOKUP(A184,DATA_2013A!E:V,15,FALSE)</f>
        <v>0</v>
      </c>
      <c r="AC184">
        <f>VLOOKUP(A184,DATA_2013A!E:V,16,FALSE)</f>
        <v>0</v>
      </c>
      <c r="AD184">
        <f>VLOOKUP(A184,DATA_2013A!E:V,17,FALSE)</f>
        <v>0</v>
      </c>
    </row>
    <row r="185" spans="1:30" x14ac:dyDescent="0.3">
      <c r="A185" t="s">
        <v>93</v>
      </c>
      <c r="B185">
        <v>762</v>
      </c>
      <c r="C185" t="s">
        <v>28</v>
      </c>
      <c r="D185">
        <v>1990</v>
      </c>
      <c r="E185">
        <v>5297286</v>
      </c>
      <c r="F185">
        <v>121</v>
      </c>
      <c r="G185">
        <v>6400</v>
      </c>
      <c r="H185">
        <v>6.4</v>
      </c>
      <c r="I185">
        <v>340</v>
      </c>
      <c r="J185">
        <v>0.02</v>
      </c>
      <c r="K185">
        <v>1</v>
      </c>
      <c r="L185">
        <v>72</v>
      </c>
      <c r="M185">
        <v>3800</v>
      </c>
      <c r="N185">
        <v>0.09</v>
      </c>
      <c r="O185">
        <v>7.0000000000000007E-2</v>
      </c>
      <c r="P185">
        <v>3.5</v>
      </c>
      <c r="Q185">
        <v>64</v>
      </c>
      <c r="R185">
        <f>VLOOKUP($A185,DATA_2013A!E:V,5,FALSE)</f>
        <v>2013</v>
      </c>
      <c r="S185">
        <f>VLOOKUP(A185,DATA_2013A!E:V,6,FALSE)</f>
        <v>8207834</v>
      </c>
      <c r="T185">
        <f>VLOOKUP(A185,DATA_2013A!E:V,7,FALSE)</f>
        <v>142</v>
      </c>
      <c r="U185">
        <f>VLOOKUP(A185,DATA_2013A!E:V,8,FALSE)</f>
        <v>12000</v>
      </c>
      <c r="V185">
        <f>VLOOKUP(A185,DATA_2013A!E:V,9,FALSE)</f>
        <v>6.9</v>
      </c>
      <c r="W185">
        <f>VLOOKUP(A185,DATA_2013A!E:V,10,FALSE)</f>
        <v>570</v>
      </c>
      <c r="X185">
        <f>VLOOKUP(A185,DATA_2013A!E:V,11,FALSE)</f>
        <v>0.8</v>
      </c>
      <c r="Y185">
        <f>VLOOKUP(A185,DATA_2013A!E:V,12,FALSE)</f>
        <v>66</v>
      </c>
      <c r="Z185">
        <f>VLOOKUP(A185,DATA_2013A!E:V,13,FALSE)</f>
        <v>100</v>
      </c>
      <c r="AA185">
        <f>VLOOKUP(A185,DATA_2013A!E:V,14,FALSE)</f>
        <v>8200</v>
      </c>
      <c r="AB185">
        <f>VLOOKUP(A185,DATA_2013A!E:V,15,FALSE)</f>
        <v>3.2</v>
      </c>
      <c r="AC185">
        <f>VLOOKUP(A185,DATA_2013A!E:V,16,FALSE)</f>
        <v>3.2</v>
      </c>
      <c r="AD185">
        <f>VLOOKUP(A185,DATA_2013A!E:V,17,FALSE)</f>
        <v>260</v>
      </c>
    </row>
    <row r="186" spans="1:30" x14ac:dyDescent="0.3">
      <c r="A186" t="s">
        <v>90</v>
      </c>
      <c r="B186">
        <v>764</v>
      </c>
      <c r="C186" t="s">
        <v>83</v>
      </c>
      <c r="D186">
        <v>1990</v>
      </c>
      <c r="E186">
        <v>56582726</v>
      </c>
      <c r="F186">
        <v>211</v>
      </c>
      <c r="G186">
        <v>120000</v>
      </c>
      <c r="H186">
        <v>19</v>
      </c>
      <c r="I186">
        <v>11000</v>
      </c>
      <c r="J186">
        <v>1.3</v>
      </c>
      <c r="K186">
        <v>720</v>
      </c>
      <c r="L186">
        <v>138</v>
      </c>
      <c r="M186">
        <v>78000</v>
      </c>
      <c r="N186">
        <v>2.7</v>
      </c>
      <c r="O186">
        <v>3.7</v>
      </c>
      <c r="P186">
        <v>2100</v>
      </c>
      <c r="Q186">
        <v>60</v>
      </c>
      <c r="R186">
        <f>VLOOKUP($A186,DATA_2013A!E:V,5,FALSE)</f>
        <v>2013</v>
      </c>
      <c r="S186">
        <f>VLOOKUP(A186,DATA_2013A!E:V,6,FALSE)</f>
        <v>67010502</v>
      </c>
      <c r="T186">
        <f>VLOOKUP(A186,DATA_2013A!E:V,7,FALSE)</f>
        <v>149</v>
      </c>
      <c r="U186">
        <f>VLOOKUP(A186,DATA_2013A!E:V,8,FALSE)</f>
        <v>100000</v>
      </c>
      <c r="V186">
        <f>VLOOKUP(A186,DATA_2013A!E:V,9,FALSE)</f>
        <v>12</v>
      </c>
      <c r="W186">
        <f>VLOOKUP(A186,DATA_2013A!E:V,10,FALSE)</f>
        <v>8100</v>
      </c>
      <c r="X186">
        <f>VLOOKUP(A186,DATA_2013A!E:V,11,FALSE)</f>
        <v>2.8</v>
      </c>
      <c r="Y186">
        <f>VLOOKUP(A186,DATA_2013A!E:V,12,FALSE)</f>
        <v>1900</v>
      </c>
      <c r="Z186">
        <f>VLOOKUP(A186,DATA_2013A!E:V,13,FALSE)</f>
        <v>119</v>
      </c>
      <c r="AA186">
        <f>VLOOKUP(A186,DATA_2013A!E:V,14,FALSE)</f>
        <v>80000</v>
      </c>
      <c r="AB186">
        <f>VLOOKUP(A186,DATA_2013A!E:V,15,FALSE)</f>
        <v>15</v>
      </c>
      <c r="AC186">
        <f>VLOOKUP(A186,DATA_2013A!E:V,16,FALSE)</f>
        <v>17</v>
      </c>
      <c r="AD186">
        <f>VLOOKUP(A186,DATA_2013A!E:V,17,FALSE)</f>
        <v>12000</v>
      </c>
    </row>
    <row r="187" spans="1:30" x14ac:dyDescent="0.3">
      <c r="A187" t="s">
        <v>87</v>
      </c>
      <c r="B187">
        <v>807</v>
      </c>
      <c r="C187" t="s">
        <v>28</v>
      </c>
      <c r="D187">
        <v>1990</v>
      </c>
      <c r="E187">
        <v>2009710</v>
      </c>
      <c r="F187">
        <v>63</v>
      </c>
      <c r="G187">
        <v>1300</v>
      </c>
      <c r="H187">
        <v>5.0999999999999996</v>
      </c>
      <c r="I187">
        <v>100</v>
      </c>
      <c r="J187">
        <v>0</v>
      </c>
      <c r="K187">
        <v>0</v>
      </c>
      <c r="L187">
        <v>49</v>
      </c>
      <c r="M187">
        <v>990</v>
      </c>
      <c r="R187">
        <f>VLOOKUP($A187,DATA_2013A!E:V,5,FALSE)</f>
        <v>2013</v>
      </c>
      <c r="S187">
        <f>VLOOKUP(A187,DATA_2013A!E:V,6,FALSE)</f>
        <v>2107158</v>
      </c>
      <c r="T187">
        <f>VLOOKUP(A187,DATA_2013A!E:V,7,FALSE)</f>
        <v>25</v>
      </c>
      <c r="U187">
        <f>VLOOKUP(A187,DATA_2013A!E:V,8,FALSE)</f>
        <v>520</v>
      </c>
      <c r="V187">
        <f>VLOOKUP(A187,DATA_2013A!E:V,9,FALSE)</f>
        <v>1.5</v>
      </c>
      <c r="W187">
        <f>VLOOKUP(A187,DATA_2013A!E:V,10,FALSE)</f>
        <v>33</v>
      </c>
      <c r="X187">
        <f>VLOOKUP(A187,DATA_2013A!E:V,11,FALSE)</f>
        <v>0</v>
      </c>
      <c r="Y187">
        <f>VLOOKUP(A187,DATA_2013A!E:V,12,FALSE)</f>
        <v>0</v>
      </c>
      <c r="Z187">
        <f>VLOOKUP(A187,DATA_2013A!E:V,13,FALSE)</f>
        <v>17</v>
      </c>
      <c r="AA187">
        <f>VLOOKUP(A187,DATA_2013A!E:V,14,FALSE)</f>
        <v>370</v>
      </c>
      <c r="AB187">
        <f>VLOOKUP(A187,DATA_2013A!E:V,15,FALSE)</f>
        <v>0</v>
      </c>
      <c r="AC187">
        <f>VLOOKUP(A187,DATA_2013A!E:V,16,FALSE)</f>
        <v>0</v>
      </c>
      <c r="AD187">
        <f>VLOOKUP(A187,DATA_2013A!E:V,17,FALSE)</f>
        <v>0</v>
      </c>
    </row>
    <row r="188" spans="1:30" x14ac:dyDescent="0.3">
      <c r="A188" t="s">
        <v>80</v>
      </c>
      <c r="B188">
        <v>768</v>
      </c>
      <c r="C188" t="s">
        <v>0</v>
      </c>
      <c r="D188">
        <v>1990</v>
      </c>
      <c r="E188">
        <v>3787602</v>
      </c>
      <c r="F188">
        <v>71</v>
      </c>
      <c r="G188">
        <v>2700</v>
      </c>
      <c r="H188">
        <v>7.2</v>
      </c>
      <c r="I188">
        <v>270</v>
      </c>
      <c r="J188">
        <v>0.57999999999999996</v>
      </c>
      <c r="K188">
        <v>22</v>
      </c>
      <c r="L188">
        <v>47</v>
      </c>
      <c r="M188">
        <v>1800</v>
      </c>
      <c r="N188">
        <v>3.9</v>
      </c>
      <c r="O188">
        <v>1.9</v>
      </c>
      <c r="P188">
        <v>71</v>
      </c>
      <c r="Q188">
        <v>74</v>
      </c>
      <c r="R188">
        <f>VLOOKUP($A188,DATA_2013A!E:V,5,FALSE)</f>
        <v>2013</v>
      </c>
      <c r="S188">
        <f>VLOOKUP(A188,DATA_2013A!E:V,6,FALSE)</f>
        <v>6816982</v>
      </c>
      <c r="T188">
        <f>VLOOKUP(A188,DATA_2013A!E:V,7,FALSE)</f>
        <v>104</v>
      </c>
      <c r="U188">
        <f>VLOOKUP(A188,DATA_2013A!E:V,8,FALSE)</f>
        <v>7100</v>
      </c>
      <c r="V188">
        <f>VLOOKUP(A188,DATA_2013A!E:V,9,FALSE)</f>
        <v>12</v>
      </c>
      <c r="W188">
        <f>VLOOKUP(A188,DATA_2013A!E:V,10,FALSE)</f>
        <v>810</v>
      </c>
      <c r="X188">
        <f>VLOOKUP(A188,DATA_2013A!E:V,11,FALSE)</f>
        <v>5.6</v>
      </c>
      <c r="Y188">
        <f>VLOOKUP(A188,DATA_2013A!E:V,12,FALSE)</f>
        <v>380</v>
      </c>
      <c r="Z188">
        <f>VLOOKUP(A188,DATA_2013A!E:V,13,FALSE)</f>
        <v>73</v>
      </c>
      <c r="AA188">
        <f>VLOOKUP(A188,DATA_2013A!E:V,14,FALSE)</f>
        <v>5000</v>
      </c>
      <c r="AB188">
        <f>VLOOKUP(A188,DATA_2013A!E:V,15,FALSE)</f>
        <v>23</v>
      </c>
      <c r="AC188">
        <f>VLOOKUP(A188,DATA_2013A!E:V,16,FALSE)</f>
        <v>16</v>
      </c>
      <c r="AD188">
        <f>VLOOKUP(A188,DATA_2013A!E:V,17,FALSE)</f>
        <v>1100</v>
      </c>
    </row>
    <row r="189" spans="1:30" x14ac:dyDescent="0.3">
      <c r="A189" t="s">
        <v>77</v>
      </c>
      <c r="B189">
        <v>772</v>
      </c>
      <c r="C189" t="s">
        <v>14</v>
      </c>
      <c r="D189">
        <v>1990</v>
      </c>
      <c r="E189">
        <v>1609</v>
      </c>
      <c r="F189">
        <v>82</v>
      </c>
      <c r="G189">
        <v>1.3</v>
      </c>
      <c r="H189">
        <v>3.1</v>
      </c>
      <c r="I189">
        <v>0.05</v>
      </c>
      <c r="J189">
        <v>0</v>
      </c>
      <c r="K189">
        <v>0</v>
      </c>
      <c r="L189">
        <v>71</v>
      </c>
      <c r="M189">
        <v>1.1000000000000001</v>
      </c>
      <c r="Q189">
        <v>87</v>
      </c>
      <c r="R189">
        <f>VLOOKUP($A189,DATA_2013A!E:V,5,FALSE)</f>
        <v>2013</v>
      </c>
      <c r="S189">
        <f>VLOOKUP(A189,DATA_2013A!E:V,6,FALSE)</f>
        <v>1195</v>
      </c>
      <c r="T189">
        <f>VLOOKUP(A189,DATA_2013A!E:V,7,FALSE)</f>
        <v>0</v>
      </c>
      <c r="U189">
        <f>VLOOKUP(A189,DATA_2013A!E:V,8,FALSE)</f>
        <v>0</v>
      </c>
      <c r="V189">
        <f>VLOOKUP(A189,DATA_2013A!E:V,9,FALSE)</f>
        <v>0</v>
      </c>
      <c r="W189">
        <f>VLOOKUP(A189,DATA_2013A!E:V,10,FALSE)</f>
        <v>0</v>
      </c>
      <c r="X189">
        <f>VLOOKUP(A189,DATA_2013A!E:V,11,FALSE)</f>
        <v>0</v>
      </c>
      <c r="Y189">
        <f>VLOOKUP(A189,DATA_2013A!E:V,12,FALSE)</f>
        <v>0</v>
      </c>
      <c r="Z189">
        <f>VLOOKUP(A189,DATA_2013A!E:V,13,FALSE)</f>
        <v>0</v>
      </c>
      <c r="AA189">
        <f>VLOOKUP(A189,DATA_2013A!E:V,14,FALSE)</f>
        <v>0</v>
      </c>
      <c r="AB189">
        <f>VLOOKUP(A189,DATA_2013A!E:V,15,FALSE)</f>
        <v>0</v>
      </c>
      <c r="AC189">
        <f>VLOOKUP(A189,DATA_2013A!E:V,16,FALSE)</f>
        <v>0</v>
      </c>
      <c r="AD189">
        <f>VLOOKUP(A189,DATA_2013A!E:V,17,FALSE)</f>
        <v>0</v>
      </c>
    </row>
    <row r="190" spans="1:30" x14ac:dyDescent="0.3">
      <c r="A190" t="s">
        <v>74</v>
      </c>
      <c r="B190">
        <v>776</v>
      </c>
      <c r="C190" t="s">
        <v>14</v>
      </c>
      <c r="D190">
        <v>1990</v>
      </c>
      <c r="E190">
        <v>95165</v>
      </c>
      <c r="F190">
        <v>59</v>
      </c>
      <c r="G190">
        <v>56</v>
      </c>
      <c r="H190">
        <v>6.2</v>
      </c>
      <c r="I190">
        <v>5.9</v>
      </c>
      <c r="J190">
        <v>0</v>
      </c>
      <c r="K190">
        <v>0</v>
      </c>
      <c r="L190">
        <v>38</v>
      </c>
      <c r="M190">
        <v>36</v>
      </c>
      <c r="Q190">
        <v>64</v>
      </c>
      <c r="R190">
        <f>VLOOKUP($A190,DATA_2013A!E:V,5,FALSE)</f>
        <v>2013</v>
      </c>
      <c r="S190">
        <f>VLOOKUP(A190,DATA_2013A!E:V,6,FALSE)</f>
        <v>105323</v>
      </c>
      <c r="T190">
        <f>VLOOKUP(A190,DATA_2013A!E:V,7,FALSE)</f>
        <v>22</v>
      </c>
      <c r="U190">
        <f>VLOOKUP(A190,DATA_2013A!E:V,8,FALSE)</f>
        <v>23</v>
      </c>
      <c r="V190">
        <f>VLOOKUP(A190,DATA_2013A!E:V,9,FALSE)</f>
        <v>2.4</v>
      </c>
      <c r="W190">
        <f>VLOOKUP(A190,DATA_2013A!E:V,10,FALSE)</f>
        <v>2.5</v>
      </c>
      <c r="X190">
        <f>VLOOKUP(A190,DATA_2013A!E:V,11,FALSE)</f>
        <v>0</v>
      </c>
      <c r="Y190">
        <f>VLOOKUP(A190,DATA_2013A!E:V,12,FALSE)</f>
        <v>0</v>
      </c>
      <c r="Z190">
        <f>VLOOKUP(A190,DATA_2013A!E:V,13,FALSE)</f>
        <v>13</v>
      </c>
      <c r="AA190">
        <f>VLOOKUP(A190,DATA_2013A!E:V,14,FALSE)</f>
        <v>14</v>
      </c>
      <c r="AB190">
        <f>VLOOKUP(A190,DATA_2013A!E:V,15,FALSE)</f>
        <v>0</v>
      </c>
      <c r="AC190">
        <f>VLOOKUP(A190,DATA_2013A!E:V,16,FALSE)</f>
        <v>0</v>
      </c>
      <c r="AD190">
        <f>VLOOKUP(A190,DATA_2013A!E:V,17,FALSE)</f>
        <v>0</v>
      </c>
    </row>
    <row r="191" spans="1:30" x14ac:dyDescent="0.3">
      <c r="A191" t="s">
        <v>71</v>
      </c>
      <c r="B191">
        <v>780</v>
      </c>
      <c r="C191" t="s">
        <v>21</v>
      </c>
      <c r="D191">
        <v>1990</v>
      </c>
      <c r="E191">
        <v>1221904</v>
      </c>
      <c r="F191">
        <v>16</v>
      </c>
      <c r="G191">
        <v>190</v>
      </c>
      <c r="H191">
        <v>2.6</v>
      </c>
      <c r="I191">
        <v>32</v>
      </c>
      <c r="J191">
        <v>0</v>
      </c>
      <c r="K191">
        <v>0</v>
      </c>
      <c r="L191">
        <v>11</v>
      </c>
      <c r="M191">
        <v>140</v>
      </c>
      <c r="N191">
        <v>1.3</v>
      </c>
      <c r="O191">
        <v>0.15</v>
      </c>
      <c r="P191">
        <v>1.8</v>
      </c>
      <c r="Q191">
        <v>87</v>
      </c>
      <c r="R191">
        <f>VLOOKUP($A191,DATA_2013A!E:V,5,FALSE)</f>
        <v>2013</v>
      </c>
      <c r="S191">
        <f>VLOOKUP(A191,DATA_2013A!E:V,6,FALSE)</f>
        <v>1341151</v>
      </c>
      <c r="T191">
        <f>VLOOKUP(A191,DATA_2013A!E:V,7,FALSE)</f>
        <v>21</v>
      </c>
      <c r="U191">
        <f>VLOOKUP(A191,DATA_2013A!E:V,8,FALSE)</f>
        <v>280</v>
      </c>
      <c r="V191">
        <f>VLOOKUP(A191,DATA_2013A!E:V,9,FALSE)</f>
        <v>2.2000000000000002</v>
      </c>
      <c r="W191">
        <f>VLOOKUP(A191,DATA_2013A!E:V,10,FALSE)</f>
        <v>29</v>
      </c>
      <c r="X191">
        <f>VLOOKUP(A191,DATA_2013A!E:V,11,FALSE)</f>
        <v>0.67</v>
      </c>
      <c r="Y191">
        <f>VLOOKUP(A191,DATA_2013A!E:V,12,FALSE)</f>
        <v>9</v>
      </c>
      <c r="Z191">
        <f>VLOOKUP(A191,DATA_2013A!E:V,13,FALSE)</f>
        <v>21</v>
      </c>
      <c r="AA191">
        <f>VLOOKUP(A191,DATA_2013A!E:V,14,FALSE)</f>
        <v>280</v>
      </c>
      <c r="AB191">
        <f>VLOOKUP(A191,DATA_2013A!E:V,15,FALSE)</f>
        <v>27</v>
      </c>
      <c r="AC191">
        <f>VLOOKUP(A191,DATA_2013A!E:V,16,FALSE)</f>
        <v>5.5</v>
      </c>
      <c r="AD191">
        <f>VLOOKUP(A191,DATA_2013A!E:V,17,FALSE)</f>
        <v>74</v>
      </c>
    </row>
    <row r="192" spans="1:30" x14ac:dyDescent="0.3">
      <c r="A192" t="s">
        <v>68</v>
      </c>
      <c r="B192">
        <v>788</v>
      </c>
      <c r="C192" t="s">
        <v>7</v>
      </c>
      <c r="D192">
        <v>1990</v>
      </c>
      <c r="E192">
        <v>8135302</v>
      </c>
      <c r="F192">
        <v>37</v>
      </c>
      <c r="G192">
        <v>3000</v>
      </c>
      <c r="H192">
        <v>2.2000000000000002</v>
      </c>
      <c r="I192">
        <v>180</v>
      </c>
      <c r="J192">
        <v>0</v>
      </c>
      <c r="K192">
        <v>0</v>
      </c>
      <c r="L192">
        <v>29</v>
      </c>
      <c r="M192">
        <v>2400</v>
      </c>
      <c r="N192">
        <v>0.01</v>
      </c>
      <c r="O192">
        <v>0</v>
      </c>
      <c r="P192">
        <v>0.33</v>
      </c>
      <c r="Q192">
        <v>87</v>
      </c>
      <c r="R192">
        <f>VLOOKUP($A192,DATA_2013A!E:V,5,FALSE)</f>
        <v>2013</v>
      </c>
      <c r="S192">
        <f>VLOOKUP(A192,DATA_2013A!E:V,6,FALSE)</f>
        <v>10996515</v>
      </c>
      <c r="T192">
        <f>VLOOKUP(A192,DATA_2013A!E:V,7,FALSE)</f>
        <v>38</v>
      </c>
      <c r="U192">
        <f>VLOOKUP(A192,DATA_2013A!E:V,8,FALSE)</f>
        <v>4200</v>
      </c>
      <c r="V192">
        <f>VLOOKUP(A192,DATA_2013A!E:V,9,FALSE)</f>
        <v>2.1</v>
      </c>
      <c r="W192">
        <f>VLOOKUP(A192,DATA_2013A!E:V,10,FALSE)</f>
        <v>230</v>
      </c>
      <c r="X192">
        <f>VLOOKUP(A192,DATA_2013A!E:V,11,FALSE)</f>
        <v>0.02</v>
      </c>
      <c r="Y192">
        <f>VLOOKUP(A192,DATA_2013A!E:V,12,FALSE)</f>
        <v>2</v>
      </c>
      <c r="Z192">
        <f>VLOOKUP(A192,DATA_2013A!E:V,13,FALSE)</f>
        <v>32</v>
      </c>
      <c r="AA192">
        <f>VLOOKUP(A192,DATA_2013A!E:V,14,FALSE)</f>
        <v>3500</v>
      </c>
      <c r="AB192">
        <f>VLOOKUP(A192,DATA_2013A!E:V,15,FALSE)</f>
        <v>0.43</v>
      </c>
      <c r="AC192">
        <f>VLOOKUP(A192,DATA_2013A!E:V,16,FALSE)</f>
        <v>0.14000000000000001</v>
      </c>
      <c r="AD192">
        <f>VLOOKUP(A192,DATA_2013A!E:V,17,FALSE)</f>
        <v>15</v>
      </c>
    </row>
    <row r="193" spans="1:30" x14ac:dyDescent="0.3">
      <c r="A193" t="s">
        <v>65</v>
      </c>
      <c r="B193">
        <v>792</v>
      </c>
      <c r="C193" t="s">
        <v>28</v>
      </c>
      <c r="D193">
        <v>1990</v>
      </c>
      <c r="E193">
        <v>53994605</v>
      </c>
      <c r="F193">
        <v>51</v>
      </c>
      <c r="G193">
        <v>27000</v>
      </c>
      <c r="H193">
        <v>6.2</v>
      </c>
      <c r="I193">
        <v>3400</v>
      </c>
      <c r="J193">
        <v>0</v>
      </c>
      <c r="K193">
        <v>0</v>
      </c>
      <c r="L193">
        <v>53</v>
      </c>
      <c r="M193">
        <v>28000</v>
      </c>
      <c r="N193">
        <v>0</v>
      </c>
      <c r="O193">
        <v>0</v>
      </c>
      <c r="P193">
        <v>1.4</v>
      </c>
      <c r="Q193">
        <v>86</v>
      </c>
      <c r="R193">
        <f>VLOOKUP($A193,DATA_2013A!E:V,5,FALSE)</f>
        <v>2013</v>
      </c>
      <c r="S193">
        <f>VLOOKUP(A193,DATA_2013A!E:V,6,FALSE)</f>
        <v>74932641</v>
      </c>
      <c r="T193">
        <f>VLOOKUP(A193,DATA_2013A!E:V,7,FALSE)</f>
        <v>23</v>
      </c>
      <c r="U193">
        <f>VLOOKUP(A193,DATA_2013A!E:V,8,FALSE)</f>
        <v>17000</v>
      </c>
      <c r="V193">
        <f>VLOOKUP(A193,DATA_2013A!E:V,9,FALSE)</f>
        <v>0.42</v>
      </c>
      <c r="W193">
        <f>VLOOKUP(A193,DATA_2013A!E:V,10,FALSE)</f>
        <v>310</v>
      </c>
      <c r="X193">
        <f>VLOOKUP(A193,DATA_2013A!E:V,11,FALSE)</f>
        <v>0.01</v>
      </c>
      <c r="Y193">
        <f>VLOOKUP(A193,DATA_2013A!E:V,12,FALSE)</f>
        <v>10</v>
      </c>
      <c r="Z193">
        <f>VLOOKUP(A193,DATA_2013A!E:V,13,FALSE)</f>
        <v>20</v>
      </c>
      <c r="AA193">
        <f>VLOOKUP(A193,DATA_2013A!E:V,14,FALSE)</f>
        <v>15000</v>
      </c>
      <c r="AB193">
        <f>VLOOKUP(A193,DATA_2013A!E:V,15,FALSE)</f>
        <v>0.51</v>
      </c>
      <c r="AC193">
        <f>VLOOKUP(A193,DATA_2013A!E:V,16,FALSE)</f>
        <v>0.1</v>
      </c>
      <c r="AD193">
        <f>VLOOKUP(A193,DATA_2013A!E:V,17,FALSE)</f>
        <v>76</v>
      </c>
    </row>
    <row r="194" spans="1:30" x14ac:dyDescent="0.3">
      <c r="A194" t="s">
        <v>62</v>
      </c>
      <c r="B194">
        <v>795</v>
      </c>
      <c r="C194" t="s">
        <v>28</v>
      </c>
      <c r="D194">
        <v>1990</v>
      </c>
      <c r="E194">
        <v>3668000</v>
      </c>
      <c r="F194">
        <v>154</v>
      </c>
      <c r="G194">
        <v>5600</v>
      </c>
      <c r="H194">
        <v>15</v>
      </c>
      <c r="I194">
        <v>550</v>
      </c>
      <c r="J194">
        <v>0</v>
      </c>
      <c r="K194">
        <v>0</v>
      </c>
      <c r="L194">
        <v>94</v>
      </c>
      <c r="M194">
        <v>3500</v>
      </c>
      <c r="Q194">
        <v>67</v>
      </c>
      <c r="R194">
        <f>VLOOKUP($A194,DATA_2013A!E:V,5,FALSE)</f>
        <v>2013</v>
      </c>
      <c r="S194">
        <f>VLOOKUP(A194,DATA_2013A!E:V,6,FALSE)</f>
        <v>5240072</v>
      </c>
      <c r="T194">
        <f>VLOOKUP(A194,DATA_2013A!E:V,7,FALSE)</f>
        <v>103</v>
      </c>
      <c r="U194">
        <f>VLOOKUP(A194,DATA_2013A!E:V,8,FALSE)</f>
        <v>5400</v>
      </c>
      <c r="V194">
        <f>VLOOKUP(A194,DATA_2013A!E:V,9,FALSE)</f>
        <v>25</v>
      </c>
      <c r="W194">
        <f>VLOOKUP(A194,DATA_2013A!E:V,10,FALSE)</f>
        <v>1300</v>
      </c>
      <c r="X194">
        <f>VLOOKUP(A194,DATA_2013A!E:V,11,FALSE)</f>
        <v>0</v>
      </c>
      <c r="Y194">
        <f>VLOOKUP(A194,DATA_2013A!E:V,12,FALSE)</f>
        <v>0</v>
      </c>
      <c r="Z194">
        <f>VLOOKUP(A194,DATA_2013A!E:V,13,FALSE)</f>
        <v>72</v>
      </c>
      <c r="AA194">
        <f>VLOOKUP(A194,DATA_2013A!E:V,14,FALSE)</f>
        <v>3800</v>
      </c>
      <c r="AB194">
        <f>VLOOKUP(A194,DATA_2013A!E:V,15,FALSE)</f>
        <v>0</v>
      </c>
      <c r="AC194">
        <f>VLOOKUP(A194,DATA_2013A!E:V,16,FALSE)</f>
        <v>0</v>
      </c>
      <c r="AD194">
        <f>VLOOKUP(A194,DATA_2013A!E:V,17,FALSE)</f>
        <v>0</v>
      </c>
    </row>
    <row r="195" spans="1:30" x14ac:dyDescent="0.3">
      <c r="A195" t="s">
        <v>59</v>
      </c>
      <c r="B195">
        <v>796</v>
      </c>
      <c r="C195" t="s">
        <v>21</v>
      </c>
      <c r="D195">
        <v>1990</v>
      </c>
      <c r="E195">
        <v>11550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R195">
        <f>VLOOKUP($A195,DATA_2013A!E:V,5,FALSE)</f>
        <v>2013</v>
      </c>
      <c r="S195">
        <f>VLOOKUP(A195,DATA_2013A!E:V,6,FALSE)</f>
        <v>33098</v>
      </c>
      <c r="T195">
        <f>VLOOKUP(A195,DATA_2013A!E:V,7,FALSE)</f>
        <v>20</v>
      </c>
      <c r="U195">
        <f>VLOOKUP(A195,DATA_2013A!E:V,8,FALSE)</f>
        <v>6.7</v>
      </c>
      <c r="V195">
        <f>VLOOKUP(A195,DATA_2013A!E:V,9,FALSE)</f>
        <v>3.5</v>
      </c>
      <c r="W195">
        <f>VLOOKUP(A195,DATA_2013A!E:V,10,FALSE)</f>
        <v>1.2</v>
      </c>
      <c r="X195">
        <f>VLOOKUP(A195,DATA_2013A!E:V,11,FALSE)</f>
        <v>0</v>
      </c>
      <c r="Y195">
        <f>VLOOKUP(A195,DATA_2013A!E:V,12,FALSE)</f>
        <v>0</v>
      </c>
      <c r="Z195">
        <f>VLOOKUP(A195,DATA_2013A!E:V,13,FALSE)</f>
        <v>6.9</v>
      </c>
      <c r="AA195">
        <f>VLOOKUP(A195,DATA_2013A!E:V,14,FALSE)</f>
        <v>2.2999999999999998</v>
      </c>
      <c r="AB195">
        <f>VLOOKUP(A195,DATA_2013A!E:V,15,FALSE)</f>
        <v>0</v>
      </c>
      <c r="AC195">
        <f>VLOOKUP(A195,DATA_2013A!E:V,16,FALSE)</f>
        <v>0</v>
      </c>
      <c r="AD195">
        <f>VLOOKUP(A195,DATA_2013A!E:V,17,FALSE)</f>
        <v>0</v>
      </c>
    </row>
    <row r="196" spans="1:30" x14ac:dyDescent="0.3">
      <c r="A196" t="s">
        <v>56</v>
      </c>
      <c r="B196">
        <v>798</v>
      </c>
      <c r="C196" t="s">
        <v>14</v>
      </c>
      <c r="D196">
        <v>1990</v>
      </c>
      <c r="E196">
        <v>9004</v>
      </c>
      <c r="F196">
        <v>911</v>
      </c>
      <c r="G196">
        <v>82</v>
      </c>
      <c r="H196">
        <v>108</v>
      </c>
      <c r="I196">
        <v>9.6999999999999993</v>
      </c>
      <c r="J196">
        <v>0</v>
      </c>
      <c r="K196">
        <v>0</v>
      </c>
      <c r="L196">
        <v>536</v>
      </c>
      <c r="M196">
        <v>48</v>
      </c>
      <c r="Q196">
        <v>48</v>
      </c>
      <c r="R196">
        <f>VLOOKUP($A196,DATA_2013A!E:V,5,FALSE)</f>
        <v>2013</v>
      </c>
      <c r="S196">
        <f>VLOOKUP(A196,DATA_2013A!E:V,6,FALSE)</f>
        <v>9876</v>
      </c>
      <c r="T196">
        <f>VLOOKUP(A196,DATA_2013A!E:V,7,FALSE)</f>
        <v>327</v>
      </c>
      <c r="U196">
        <f>VLOOKUP(A196,DATA_2013A!E:V,8,FALSE)</f>
        <v>32</v>
      </c>
      <c r="V196">
        <f>VLOOKUP(A196,DATA_2013A!E:V,9,FALSE)</f>
        <v>29</v>
      </c>
      <c r="W196">
        <f>VLOOKUP(A196,DATA_2013A!E:V,10,FALSE)</f>
        <v>2.8</v>
      </c>
      <c r="X196">
        <f>VLOOKUP(A196,DATA_2013A!E:V,11,FALSE)</f>
        <v>0</v>
      </c>
      <c r="Y196">
        <f>VLOOKUP(A196,DATA_2013A!E:V,12,FALSE)</f>
        <v>0</v>
      </c>
      <c r="Z196">
        <f>VLOOKUP(A196,DATA_2013A!E:V,13,FALSE)</f>
        <v>228</v>
      </c>
      <c r="AA196">
        <f>VLOOKUP(A196,DATA_2013A!E:V,14,FALSE)</f>
        <v>23</v>
      </c>
      <c r="AB196">
        <f>VLOOKUP(A196,DATA_2013A!E:V,15,FALSE)</f>
        <v>0</v>
      </c>
      <c r="AC196">
        <f>VLOOKUP(A196,DATA_2013A!E:V,16,FALSE)</f>
        <v>0</v>
      </c>
      <c r="AD196">
        <f>VLOOKUP(A196,DATA_2013A!E:V,17,FALSE)</f>
        <v>0</v>
      </c>
    </row>
    <row r="197" spans="1:30" x14ac:dyDescent="0.3">
      <c r="A197" t="s">
        <v>53</v>
      </c>
      <c r="B197">
        <v>800</v>
      </c>
      <c r="C197" t="s">
        <v>0</v>
      </c>
      <c r="D197">
        <v>1990</v>
      </c>
      <c r="E197">
        <v>17534839</v>
      </c>
      <c r="F197">
        <v>608</v>
      </c>
      <c r="G197">
        <v>110000</v>
      </c>
      <c r="H197">
        <v>87</v>
      </c>
      <c r="I197">
        <v>15000</v>
      </c>
      <c r="J197">
        <v>262</v>
      </c>
      <c r="K197">
        <v>46000</v>
      </c>
      <c r="L197">
        <v>625</v>
      </c>
      <c r="M197">
        <v>110000</v>
      </c>
      <c r="N197">
        <v>64</v>
      </c>
      <c r="O197">
        <v>388</v>
      </c>
      <c r="P197">
        <v>68000</v>
      </c>
      <c r="Q197">
        <v>13</v>
      </c>
      <c r="R197">
        <f>VLOOKUP($A197,DATA_2013A!E:V,5,FALSE)</f>
        <v>2013</v>
      </c>
      <c r="S197">
        <f>VLOOKUP(A197,DATA_2013A!E:V,6,FALSE)</f>
        <v>37578876</v>
      </c>
      <c r="T197">
        <f>VLOOKUP(A197,DATA_2013A!E:V,7,FALSE)</f>
        <v>154</v>
      </c>
      <c r="U197">
        <f>VLOOKUP(A197,DATA_2013A!E:V,8,FALSE)</f>
        <v>58000</v>
      </c>
      <c r="V197">
        <f>VLOOKUP(A197,DATA_2013A!E:V,9,FALSE)</f>
        <v>11</v>
      </c>
      <c r="W197">
        <f>VLOOKUP(A197,DATA_2013A!E:V,10,FALSE)</f>
        <v>4100</v>
      </c>
      <c r="X197">
        <f>VLOOKUP(A197,DATA_2013A!E:V,11,FALSE)</f>
        <v>19</v>
      </c>
      <c r="Y197">
        <f>VLOOKUP(A197,DATA_2013A!E:V,12,FALSE)</f>
        <v>7200</v>
      </c>
      <c r="Z197">
        <f>VLOOKUP(A197,DATA_2013A!E:V,13,FALSE)</f>
        <v>166</v>
      </c>
      <c r="AA197">
        <f>VLOOKUP(A197,DATA_2013A!E:V,14,FALSE)</f>
        <v>62000</v>
      </c>
      <c r="AB197">
        <f>VLOOKUP(A197,DATA_2013A!E:V,15,FALSE)</f>
        <v>52</v>
      </c>
      <c r="AC197">
        <f>VLOOKUP(A197,DATA_2013A!E:V,16,FALSE)</f>
        <v>86</v>
      </c>
      <c r="AD197">
        <f>VLOOKUP(A197,DATA_2013A!E:V,17,FALSE)</f>
        <v>32000</v>
      </c>
    </row>
    <row r="198" spans="1:30" x14ac:dyDescent="0.3">
      <c r="A198" t="s">
        <v>50</v>
      </c>
      <c r="B198">
        <v>804</v>
      </c>
      <c r="C198" t="s">
        <v>28</v>
      </c>
      <c r="D198">
        <v>1990</v>
      </c>
      <c r="E198">
        <v>51658594</v>
      </c>
      <c r="F198">
        <v>71</v>
      </c>
      <c r="G198">
        <v>37000</v>
      </c>
      <c r="H198">
        <v>9.6</v>
      </c>
      <c r="I198">
        <v>5000</v>
      </c>
      <c r="J198">
        <v>0.06</v>
      </c>
      <c r="K198">
        <v>31</v>
      </c>
      <c r="L198">
        <v>48</v>
      </c>
      <c r="M198">
        <v>25000</v>
      </c>
      <c r="N198">
        <v>0.4</v>
      </c>
      <c r="O198">
        <v>0.19</v>
      </c>
      <c r="P198">
        <v>97</v>
      </c>
      <c r="Q198">
        <v>67</v>
      </c>
      <c r="R198">
        <f>VLOOKUP($A198,DATA_2013A!E:V,5,FALSE)</f>
        <v>2013</v>
      </c>
      <c r="S198">
        <f>VLOOKUP(A198,DATA_2013A!E:V,6,FALSE)</f>
        <v>45238805</v>
      </c>
      <c r="T198">
        <f>VLOOKUP(A198,DATA_2013A!E:V,7,FALSE)</f>
        <v>120</v>
      </c>
      <c r="U198">
        <f>VLOOKUP(A198,DATA_2013A!E:V,8,FALSE)</f>
        <v>54000</v>
      </c>
      <c r="V198">
        <f>VLOOKUP(A198,DATA_2013A!E:V,9,FALSE)</f>
        <v>14</v>
      </c>
      <c r="W198">
        <f>VLOOKUP(A198,DATA_2013A!E:V,10,FALSE)</f>
        <v>6600</v>
      </c>
      <c r="X198">
        <f>VLOOKUP(A198,DATA_2013A!E:V,11,FALSE)</f>
        <v>2.8</v>
      </c>
      <c r="Y198">
        <f>VLOOKUP(A198,DATA_2013A!E:V,12,FALSE)</f>
        <v>1300</v>
      </c>
      <c r="Z198">
        <f>VLOOKUP(A198,DATA_2013A!E:V,13,FALSE)</f>
        <v>96</v>
      </c>
      <c r="AA198">
        <f>VLOOKUP(A198,DATA_2013A!E:V,14,FALSE)</f>
        <v>44000</v>
      </c>
      <c r="AB198">
        <f>VLOOKUP(A198,DATA_2013A!E:V,15,FALSE)</f>
        <v>16</v>
      </c>
      <c r="AC198">
        <f>VLOOKUP(A198,DATA_2013A!E:V,16,FALSE)</f>
        <v>16</v>
      </c>
      <c r="AD198">
        <f>VLOOKUP(A198,DATA_2013A!E:V,17,FALSE)</f>
        <v>7200</v>
      </c>
    </row>
    <row r="199" spans="1:30" x14ac:dyDescent="0.3">
      <c r="A199" t="s">
        <v>47</v>
      </c>
      <c r="B199">
        <v>784</v>
      </c>
      <c r="C199" t="s">
        <v>7</v>
      </c>
      <c r="D199">
        <v>1990</v>
      </c>
      <c r="E199">
        <v>1806498</v>
      </c>
      <c r="F199">
        <v>22</v>
      </c>
      <c r="G199">
        <v>390</v>
      </c>
      <c r="H199">
        <v>0.69</v>
      </c>
      <c r="I199">
        <v>12</v>
      </c>
      <c r="J199">
        <v>0</v>
      </c>
      <c r="K199">
        <v>0</v>
      </c>
      <c r="L199">
        <v>12</v>
      </c>
      <c r="M199">
        <v>220</v>
      </c>
      <c r="Q199">
        <v>130</v>
      </c>
      <c r="R199">
        <f>VLOOKUP($A199,DATA_2013A!E:V,5,FALSE)</f>
        <v>2013</v>
      </c>
      <c r="S199">
        <f>VLOOKUP(A199,DATA_2013A!E:V,6,FALSE)</f>
        <v>9346129</v>
      </c>
      <c r="T199">
        <f>VLOOKUP(A199,DATA_2013A!E:V,7,FALSE)</f>
        <v>2.7</v>
      </c>
      <c r="U199">
        <f>VLOOKUP(A199,DATA_2013A!E:V,8,FALSE)</f>
        <v>260</v>
      </c>
      <c r="V199">
        <f>VLOOKUP(A199,DATA_2013A!E:V,9,FALSE)</f>
        <v>0.69</v>
      </c>
      <c r="W199">
        <f>VLOOKUP(A199,DATA_2013A!E:V,10,FALSE)</f>
        <v>64</v>
      </c>
      <c r="X199">
        <f>VLOOKUP(A199,DATA_2013A!E:V,11,FALSE)</f>
        <v>0</v>
      </c>
      <c r="Y199">
        <f>VLOOKUP(A199,DATA_2013A!E:V,12,FALSE)</f>
        <v>0</v>
      </c>
      <c r="Z199">
        <f>VLOOKUP(A199,DATA_2013A!E:V,13,FALSE)</f>
        <v>1.8</v>
      </c>
      <c r="AA199">
        <f>VLOOKUP(A199,DATA_2013A!E:V,14,FALSE)</f>
        <v>160</v>
      </c>
      <c r="AB199">
        <f>VLOOKUP(A199,DATA_2013A!E:V,15,FALSE)</f>
        <v>0</v>
      </c>
      <c r="AC199">
        <f>VLOOKUP(A199,DATA_2013A!E:V,16,FALSE)</f>
        <v>0</v>
      </c>
      <c r="AD199">
        <f>VLOOKUP(A199,DATA_2013A!E:V,17,FALSE)</f>
        <v>0</v>
      </c>
    </row>
    <row r="200" spans="1:30" x14ac:dyDescent="0.3">
      <c r="A200" t="s">
        <v>44</v>
      </c>
      <c r="B200">
        <v>826</v>
      </c>
      <c r="C200" t="s">
        <v>28</v>
      </c>
      <c r="D200">
        <v>1990</v>
      </c>
      <c r="E200">
        <v>57214478</v>
      </c>
      <c r="F200">
        <v>14</v>
      </c>
      <c r="G200">
        <v>8100</v>
      </c>
      <c r="H200">
        <v>0.78</v>
      </c>
      <c r="I200">
        <v>440</v>
      </c>
      <c r="J200">
        <v>0.01</v>
      </c>
      <c r="K200">
        <v>4</v>
      </c>
      <c r="L200">
        <v>12</v>
      </c>
      <c r="M200">
        <v>6600</v>
      </c>
      <c r="N200">
        <v>0.39</v>
      </c>
      <c r="O200">
        <v>0.04</v>
      </c>
      <c r="P200">
        <v>26</v>
      </c>
      <c r="Q200">
        <v>89</v>
      </c>
      <c r="R200">
        <f>VLOOKUP($A200,DATA_2013A!E:V,5,FALSE)</f>
        <v>2013</v>
      </c>
      <c r="S200">
        <f>VLOOKUP(A200,DATA_2013A!E:V,6,FALSE)</f>
        <v>63136265</v>
      </c>
      <c r="T200">
        <f>VLOOKUP(A200,DATA_2013A!E:V,7,FALSE)</f>
        <v>17</v>
      </c>
      <c r="U200">
        <f>VLOOKUP(A200,DATA_2013A!E:V,8,FALSE)</f>
        <v>11000</v>
      </c>
      <c r="V200">
        <f>VLOOKUP(A200,DATA_2013A!E:V,9,FALSE)</f>
        <v>0.54</v>
      </c>
      <c r="W200">
        <f>VLOOKUP(A200,DATA_2013A!E:V,10,FALSE)</f>
        <v>340</v>
      </c>
      <c r="X200">
        <f>VLOOKUP(A200,DATA_2013A!E:V,11,FALSE)</f>
        <v>0.02</v>
      </c>
      <c r="Y200">
        <f>VLOOKUP(A200,DATA_2013A!E:V,12,FALSE)</f>
        <v>12</v>
      </c>
      <c r="Z200">
        <f>VLOOKUP(A200,DATA_2013A!E:V,13,FALSE)</f>
        <v>13</v>
      </c>
      <c r="AA200">
        <f>VLOOKUP(A200,DATA_2013A!E:V,14,FALSE)</f>
        <v>8300</v>
      </c>
      <c r="AB200">
        <f>VLOOKUP(A200,DATA_2013A!E:V,15,FALSE)</f>
        <v>1.2</v>
      </c>
      <c r="AC200">
        <f>VLOOKUP(A200,DATA_2013A!E:V,16,FALSE)</f>
        <v>0.15</v>
      </c>
      <c r="AD200">
        <f>VLOOKUP(A200,DATA_2013A!E:V,17,FALSE)</f>
        <v>98</v>
      </c>
    </row>
    <row r="201" spans="1:30" x14ac:dyDescent="0.3">
      <c r="A201" t="s">
        <v>41</v>
      </c>
      <c r="B201">
        <v>834</v>
      </c>
      <c r="C201" t="s">
        <v>0</v>
      </c>
      <c r="D201">
        <v>1990</v>
      </c>
      <c r="E201">
        <v>25484814</v>
      </c>
      <c r="F201">
        <v>344</v>
      </c>
      <c r="G201">
        <v>88000</v>
      </c>
      <c r="H201">
        <v>46</v>
      </c>
      <c r="I201">
        <v>12000</v>
      </c>
      <c r="J201">
        <v>33</v>
      </c>
      <c r="K201">
        <v>8300</v>
      </c>
      <c r="L201">
        <v>228</v>
      </c>
      <c r="M201">
        <v>58000</v>
      </c>
      <c r="N201">
        <v>28</v>
      </c>
      <c r="O201">
        <v>63</v>
      </c>
      <c r="P201">
        <v>16000</v>
      </c>
      <c r="Q201">
        <v>38</v>
      </c>
      <c r="R201">
        <f>VLOOKUP($A201,DATA_2013A!E:V,5,FALSE)</f>
        <v>2013</v>
      </c>
      <c r="S201">
        <f>VLOOKUP(A201,DATA_2013A!E:V,6,FALSE)</f>
        <v>49253126</v>
      </c>
      <c r="T201">
        <f>VLOOKUP(A201,DATA_2013A!E:V,7,FALSE)</f>
        <v>172</v>
      </c>
      <c r="U201">
        <f>VLOOKUP(A201,DATA_2013A!E:V,8,FALSE)</f>
        <v>85000</v>
      </c>
      <c r="V201">
        <f>VLOOKUP(A201,DATA_2013A!E:V,9,FALSE)</f>
        <v>12</v>
      </c>
      <c r="W201">
        <f>VLOOKUP(A201,DATA_2013A!E:V,10,FALSE)</f>
        <v>6000</v>
      </c>
      <c r="X201">
        <f>VLOOKUP(A201,DATA_2013A!E:V,11,FALSE)</f>
        <v>12</v>
      </c>
      <c r="Y201">
        <f>VLOOKUP(A201,DATA_2013A!E:V,12,FALSE)</f>
        <v>6100</v>
      </c>
      <c r="Z201">
        <f>VLOOKUP(A201,DATA_2013A!E:V,13,FALSE)</f>
        <v>164</v>
      </c>
      <c r="AA201">
        <f>VLOOKUP(A201,DATA_2013A!E:V,14,FALSE)</f>
        <v>81000</v>
      </c>
      <c r="AB201">
        <f>VLOOKUP(A201,DATA_2013A!E:V,15,FALSE)</f>
        <v>37</v>
      </c>
      <c r="AC201">
        <f>VLOOKUP(A201,DATA_2013A!E:V,16,FALSE)</f>
        <v>61</v>
      </c>
      <c r="AD201">
        <f>VLOOKUP(A201,DATA_2013A!E:V,17,FALSE)</f>
        <v>30000</v>
      </c>
    </row>
    <row r="202" spans="1:30" x14ac:dyDescent="0.3">
      <c r="A202" t="s">
        <v>38</v>
      </c>
      <c r="B202">
        <v>840</v>
      </c>
      <c r="C202" t="s">
        <v>21</v>
      </c>
      <c r="D202">
        <v>1990</v>
      </c>
      <c r="E202">
        <v>254506647</v>
      </c>
      <c r="F202">
        <v>14</v>
      </c>
      <c r="G202">
        <v>37000</v>
      </c>
      <c r="H202">
        <v>0.74</v>
      </c>
      <c r="I202">
        <v>1900</v>
      </c>
      <c r="J202">
        <v>0.08</v>
      </c>
      <c r="K202">
        <v>190</v>
      </c>
      <c r="L202">
        <v>12</v>
      </c>
      <c r="M202">
        <v>30000</v>
      </c>
      <c r="N202">
        <v>3.8</v>
      </c>
      <c r="O202">
        <v>0.45</v>
      </c>
      <c r="P202">
        <v>1200</v>
      </c>
      <c r="Q202">
        <v>85</v>
      </c>
      <c r="R202">
        <f>VLOOKUP($A202,DATA_2013A!E:V,5,FALSE)</f>
        <v>2013</v>
      </c>
      <c r="S202">
        <f>VLOOKUP(A202,DATA_2013A!E:V,6,FALSE)</f>
        <v>320050716</v>
      </c>
      <c r="T202">
        <f>VLOOKUP(A202,DATA_2013A!E:V,7,FALSE)</f>
        <v>4.0999999999999996</v>
      </c>
      <c r="U202">
        <f>VLOOKUP(A202,DATA_2013A!E:V,8,FALSE)</f>
        <v>13000</v>
      </c>
      <c r="V202">
        <f>VLOOKUP(A202,DATA_2013A!E:V,9,FALSE)</f>
        <v>0.15</v>
      </c>
      <c r="W202">
        <f>VLOOKUP(A202,DATA_2013A!E:V,10,FALSE)</f>
        <v>490</v>
      </c>
      <c r="X202">
        <f>VLOOKUP(A202,DATA_2013A!E:V,11,FALSE)</f>
        <v>0.02</v>
      </c>
      <c r="Y202">
        <f>VLOOKUP(A202,DATA_2013A!E:V,12,FALSE)</f>
        <v>80</v>
      </c>
      <c r="Z202">
        <f>VLOOKUP(A202,DATA_2013A!E:V,13,FALSE)</f>
        <v>3.3</v>
      </c>
      <c r="AA202">
        <f>VLOOKUP(A202,DATA_2013A!E:V,14,FALSE)</f>
        <v>11000</v>
      </c>
      <c r="AB202">
        <f>VLOOKUP(A202,DATA_2013A!E:V,15,FALSE)</f>
        <v>6.7</v>
      </c>
      <c r="AC202">
        <f>VLOOKUP(A202,DATA_2013A!E:V,16,FALSE)</f>
        <v>0.22</v>
      </c>
      <c r="AD202">
        <f>VLOOKUP(A202,DATA_2013A!E:V,17,FALSE)</f>
        <v>710</v>
      </c>
    </row>
    <row r="203" spans="1:30" x14ac:dyDescent="0.3">
      <c r="A203" t="s">
        <v>35</v>
      </c>
      <c r="B203">
        <v>858</v>
      </c>
      <c r="C203" t="s">
        <v>21</v>
      </c>
      <c r="D203">
        <v>1990</v>
      </c>
      <c r="E203">
        <v>3109941</v>
      </c>
      <c r="F203">
        <v>40</v>
      </c>
      <c r="G203">
        <v>1200</v>
      </c>
      <c r="H203">
        <v>2.7</v>
      </c>
      <c r="I203">
        <v>85</v>
      </c>
      <c r="J203">
        <v>0.03</v>
      </c>
      <c r="K203">
        <v>1</v>
      </c>
      <c r="L203">
        <v>31</v>
      </c>
      <c r="M203">
        <v>950</v>
      </c>
      <c r="N203">
        <v>0.44</v>
      </c>
      <c r="O203">
        <v>0.13</v>
      </c>
      <c r="P203">
        <v>4.2</v>
      </c>
      <c r="Q203">
        <v>93</v>
      </c>
      <c r="R203">
        <f>VLOOKUP($A203,DATA_2013A!E:V,5,FALSE)</f>
        <v>2013</v>
      </c>
      <c r="S203">
        <f>VLOOKUP(A203,DATA_2013A!E:V,6,FALSE)</f>
        <v>3407062</v>
      </c>
      <c r="T203">
        <f>VLOOKUP(A203,DATA_2013A!E:V,7,FALSE)</f>
        <v>35</v>
      </c>
      <c r="U203">
        <f>VLOOKUP(A203,DATA_2013A!E:V,8,FALSE)</f>
        <v>1200</v>
      </c>
      <c r="V203">
        <f>VLOOKUP(A203,DATA_2013A!E:V,9,FALSE)</f>
        <v>1.2</v>
      </c>
      <c r="W203">
        <f>VLOOKUP(A203,DATA_2013A!E:V,10,FALSE)</f>
        <v>40</v>
      </c>
      <c r="X203">
        <f>VLOOKUP(A203,DATA_2013A!E:V,11,FALSE)</f>
        <v>0.59</v>
      </c>
      <c r="Y203">
        <f>VLOOKUP(A203,DATA_2013A!E:V,12,FALSE)</f>
        <v>20</v>
      </c>
      <c r="Z203">
        <f>VLOOKUP(A203,DATA_2013A!E:V,13,FALSE)</f>
        <v>30</v>
      </c>
      <c r="AA203">
        <f>VLOOKUP(A203,DATA_2013A!E:V,14,FALSE)</f>
        <v>1000</v>
      </c>
      <c r="AB203">
        <f>VLOOKUP(A203,DATA_2013A!E:V,15,FALSE)</f>
        <v>13</v>
      </c>
      <c r="AC203">
        <f>VLOOKUP(A203,DATA_2013A!E:V,16,FALSE)</f>
        <v>3.8</v>
      </c>
      <c r="AD203">
        <f>VLOOKUP(A203,DATA_2013A!E:V,17,FALSE)</f>
        <v>130</v>
      </c>
    </row>
    <row r="204" spans="1:30" x14ac:dyDescent="0.3">
      <c r="A204" t="s">
        <v>32</v>
      </c>
      <c r="B204">
        <v>850</v>
      </c>
      <c r="C204" t="s">
        <v>21</v>
      </c>
      <c r="D204">
        <v>1990</v>
      </c>
      <c r="E204">
        <v>103253</v>
      </c>
      <c r="F204">
        <v>5.5</v>
      </c>
      <c r="G204">
        <v>5.6</v>
      </c>
      <c r="H204">
        <v>1.8</v>
      </c>
      <c r="I204">
        <v>1.9</v>
      </c>
      <c r="J204">
        <v>0</v>
      </c>
      <c r="K204">
        <v>0</v>
      </c>
      <c r="L204">
        <v>4.5</v>
      </c>
      <c r="M204">
        <v>4.5999999999999996</v>
      </c>
      <c r="Q204">
        <v>87</v>
      </c>
      <c r="R204">
        <f>VLOOKUP($A204,DATA_2013A!E:V,5,FALSE)</f>
        <v>2013</v>
      </c>
      <c r="S204">
        <f>VLOOKUP(A204,DATA_2013A!E:V,6,FALSE)</f>
        <v>106627</v>
      </c>
      <c r="T204">
        <f>VLOOKUP(A204,DATA_2013A!E:V,7,FALSE)</f>
        <v>9.9</v>
      </c>
      <c r="U204">
        <f>VLOOKUP(A204,DATA_2013A!E:V,8,FALSE)</f>
        <v>11</v>
      </c>
      <c r="V204">
        <f>VLOOKUP(A204,DATA_2013A!E:V,9,FALSE)</f>
        <v>0.97</v>
      </c>
      <c r="W204">
        <f>VLOOKUP(A204,DATA_2013A!E:V,10,FALSE)</f>
        <v>1</v>
      </c>
      <c r="X204">
        <f>VLOOKUP(A204,DATA_2013A!E:V,11,FALSE)</f>
        <v>0</v>
      </c>
      <c r="Y204">
        <f>VLOOKUP(A204,DATA_2013A!E:V,12,FALSE)</f>
        <v>0</v>
      </c>
      <c r="Z204">
        <f>VLOOKUP(A204,DATA_2013A!E:V,13,FALSE)</f>
        <v>7.7</v>
      </c>
      <c r="AA204">
        <f>VLOOKUP(A204,DATA_2013A!E:V,14,FALSE)</f>
        <v>8.1999999999999993</v>
      </c>
      <c r="AB204">
        <f>VLOOKUP(A204,DATA_2013A!E:V,15,FALSE)</f>
        <v>0</v>
      </c>
      <c r="AC204">
        <f>VLOOKUP(A204,DATA_2013A!E:V,16,FALSE)</f>
        <v>0</v>
      </c>
      <c r="AD204">
        <f>VLOOKUP(A204,DATA_2013A!E:V,17,FALSE)</f>
        <v>0</v>
      </c>
    </row>
    <row r="205" spans="1:30" x14ac:dyDescent="0.3">
      <c r="A205" t="s">
        <v>29</v>
      </c>
      <c r="B205">
        <v>860</v>
      </c>
      <c r="C205" t="s">
        <v>28</v>
      </c>
      <c r="D205">
        <v>1990</v>
      </c>
      <c r="E205">
        <v>20555113</v>
      </c>
      <c r="F205">
        <v>100</v>
      </c>
      <c r="G205">
        <v>20000</v>
      </c>
      <c r="H205">
        <v>8.3000000000000007</v>
      </c>
      <c r="I205">
        <v>1700</v>
      </c>
      <c r="J205">
        <v>0</v>
      </c>
      <c r="K205">
        <v>1</v>
      </c>
      <c r="L205">
        <v>65</v>
      </c>
      <c r="M205">
        <v>13000</v>
      </c>
      <c r="N205">
        <v>0.02</v>
      </c>
      <c r="O205">
        <v>0.01</v>
      </c>
      <c r="P205">
        <v>2.9</v>
      </c>
      <c r="Q205">
        <v>70</v>
      </c>
      <c r="R205">
        <f>VLOOKUP($A205,DATA_2013A!E:V,5,FALSE)</f>
        <v>2013</v>
      </c>
      <c r="S205">
        <f>VLOOKUP(A205,DATA_2013A!E:V,6,FALSE)</f>
        <v>28934102</v>
      </c>
      <c r="T205">
        <f>VLOOKUP(A205,DATA_2013A!E:V,7,FALSE)</f>
        <v>120</v>
      </c>
      <c r="U205">
        <f>VLOOKUP(A205,DATA_2013A!E:V,8,FALSE)</f>
        <v>35000</v>
      </c>
      <c r="V205">
        <f>VLOOKUP(A205,DATA_2013A!E:V,9,FALSE)</f>
        <v>7.6</v>
      </c>
      <c r="W205">
        <f>VLOOKUP(A205,DATA_2013A!E:V,10,FALSE)</f>
        <v>2200</v>
      </c>
      <c r="X205">
        <f>VLOOKUP(A205,DATA_2013A!E:V,11,FALSE)</f>
        <v>0.78</v>
      </c>
      <c r="Y205">
        <f>VLOOKUP(A205,DATA_2013A!E:V,12,FALSE)</f>
        <v>230</v>
      </c>
      <c r="Z205">
        <f>VLOOKUP(A205,DATA_2013A!E:V,13,FALSE)</f>
        <v>80</v>
      </c>
      <c r="AA205">
        <f>VLOOKUP(A205,DATA_2013A!E:V,14,FALSE)</f>
        <v>23000</v>
      </c>
      <c r="AB205">
        <f>VLOOKUP(A205,DATA_2013A!E:V,15,FALSE)</f>
        <v>4</v>
      </c>
      <c r="AC205">
        <f>VLOOKUP(A205,DATA_2013A!E:V,16,FALSE)</f>
        <v>3.2</v>
      </c>
      <c r="AD205">
        <f>VLOOKUP(A205,DATA_2013A!E:V,17,FALSE)</f>
        <v>930</v>
      </c>
    </row>
    <row r="206" spans="1:30" x14ac:dyDescent="0.3">
      <c r="A206" t="s">
        <v>25</v>
      </c>
      <c r="B206">
        <v>548</v>
      </c>
      <c r="C206" t="s">
        <v>14</v>
      </c>
      <c r="D206">
        <v>1990</v>
      </c>
      <c r="E206">
        <v>146633</v>
      </c>
      <c r="F206">
        <v>151</v>
      </c>
      <c r="G206">
        <v>220</v>
      </c>
      <c r="H206">
        <v>7</v>
      </c>
      <c r="I206">
        <v>10</v>
      </c>
      <c r="J206">
        <v>0</v>
      </c>
      <c r="K206">
        <v>0</v>
      </c>
      <c r="L206">
        <v>127</v>
      </c>
      <c r="M206">
        <v>190</v>
      </c>
      <c r="Q206">
        <v>75</v>
      </c>
      <c r="R206">
        <f>VLOOKUP($A206,DATA_2013A!E:V,5,FALSE)</f>
        <v>2013</v>
      </c>
      <c r="S206">
        <f>VLOOKUP(A206,DATA_2013A!E:V,6,FALSE)</f>
        <v>252763</v>
      </c>
      <c r="T206">
        <f>VLOOKUP(A206,DATA_2013A!E:V,7,FALSE)</f>
        <v>84</v>
      </c>
      <c r="U206">
        <f>VLOOKUP(A206,DATA_2013A!E:V,8,FALSE)</f>
        <v>210</v>
      </c>
      <c r="V206">
        <f>VLOOKUP(A206,DATA_2013A!E:V,9,FALSE)</f>
        <v>6.3</v>
      </c>
      <c r="W206">
        <f>VLOOKUP(A206,DATA_2013A!E:V,10,FALSE)</f>
        <v>16</v>
      </c>
      <c r="X206">
        <f>VLOOKUP(A206,DATA_2013A!E:V,11,FALSE)</f>
        <v>0</v>
      </c>
      <c r="Y206">
        <f>VLOOKUP(A206,DATA_2013A!E:V,12,FALSE)</f>
        <v>0</v>
      </c>
      <c r="Z206">
        <f>VLOOKUP(A206,DATA_2013A!E:V,13,FALSE)</f>
        <v>62</v>
      </c>
      <c r="AA206">
        <f>VLOOKUP(A206,DATA_2013A!E:V,14,FALSE)</f>
        <v>160</v>
      </c>
      <c r="AB206">
        <f>VLOOKUP(A206,DATA_2013A!E:V,15,FALSE)</f>
        <v>0</v>
      </c>
      <c r="AC206">
        <f>VLOOKUP(A206,DATA_2013A!E:V,16,FALSE)</f>
        <v>0</v>
      </c>
      <c r="AD206">
        <f>VLOOKUP(A206,DATA_2013A!E:V,17,FALSE)</f>
        <v>0</v>
      </c>
    </row>
    <row r="207" spans="1:30" x14ac:dyDescent="0.3">
      <c r="A207" t="s">
        <v>22</v>
      </c>
      <c r="B207">
        <v>862</v>
      </c>
      <c r="C207" t="s">
        <v>21</v>
      </c>
      <c r="D207">
        <v>1990</v>
      </c>
      <c r="E207">
        <v>19740786</v>
      </c>
      <c r="F207">
        <v>50</v>
      </c>
      <c r="G207">
        <v>9900</v>
      </c>
      <c r="H207">
        <v>4.3</v>
      </c>
      <c r="I207">
        <v>850</v>
      </c>
      <c r="J207">
        <v>0.4</v>
      </c>
      <c r="K207">
        <v>79</v>
      </c>
      <c r="L207">
        <v>35</v>
      </c>
      <c r="M207">
        <v>7000</v>
      </c>
      <c r="N207">
        <v>4.4000000000000004</v>
      </c>
      <c r="O207">
        <v>1.5</v>
      </c>
      <c r="P207">
        <v>300</v>
      </c>
      <c r="Q207">
        <v>78</v>
      </c>
      <c r="R207">
        <f>VLOOKUP($A207,DATA_2013A!E:V,5,FALSE)</f>
        <v>2013</v>
      </c>
      <c r="S207">
        <f>VLOOKUP(A207,DATA_2013A!E:V,6,FALSE)</f>
        <v>30405207</v>
      </c>
      <c r="T207">
        <f>VLOOKUP(A207,DATA_2013A!E:V,7,FALSE)</f>
        <v>49</v>
      </c>
      <c r="U207">
        <f>VLOOKUP(A207,DATA_2013A!E:V,8,FALSE)</f>
        <v>15000</v>
      </c>
      <c r="V207">
        <f>VLOOKUP(A207,DATA_2013A!E:V,9,FALSE)</f>
        <v>1.6</v>
      </c>
      <c r="W207">
        <f>VLOOKUP(A207,DATA_2013A!E:V,10,FALSE)</f>
        <v>480</v>
      </c>
      <c r="X207">
        <f>VLOOKUP(A207,DATA_2013A!E:V,11,FALSE)</f>
        <v>1.1000000000000001</v>
      </c>
      <c r="Y207">
        <f>VLOOKUP(A207,DATA_2013A!E:V,12,FALSE)</f>
        <v>320</v>
      </c>
      <c r="Z207">
        <f>VLOOKUP(A207,DATA_2013A!E:V,13,FALSE)</f>
        <v>33</v>
      </c>
      <c r="AA207">
        <f>VLOOKUP(A207,DATA_2013A!E:V,14,FALSE)</f>
        <v>10000</v>
      </c>
      <c r="AB207">
        <f>VLOOKUP(A207,DATA_2013A!E:V,15,FALSE)</f>
        <v>11</v>
      </c>
      <c r="AC207">
        <f>VLOOKUP(A207,DATA_2013A!E:V,16,FALSE)</f>
        <v>3.7</v>
      </c>
      <c r="AD207">
        <f>VLOOKUP(A207,DATA_2013A!E:V,17,FALSE)</f>
        <v>1100</v>
      </c>
    </row>
    <row r="208" spans="1:30" x14ac:dyDescent="0.3">
      <c r="A208" t="s">
        <v>18</v>
      </c>
      <c r="B208">
        <v>704</v>
      </c>
      <c r="C208" t="s">
        <v>14</v>
      </c>
      <c r="D208">
        <v>1990</v>
      </c>
      <c r="E208">
        <v>68909883</v>
      </c>
      <c r="F208">
        <v>560</v>
      </c>
      <c r="G208">
        <v>390000</v>
      </c>
      <c r="H208">
        <v>52</v>
      </c>
      <c r="I208">
        <v>36000</v>
      </c>
      <c r="J208">
        <v>0.08</v>
      </c>
      <c r="K208">
        <v>58</v>
      </c>
      <c r="L208">
        <v>251</v>
      </c>
      <c r="M208">
        <v>170000</v>
      </c>
      <c r="N208">
        <v>0.06</v>
      </c>
      <c r="O208">
        <v>0.15</v>
      </c>
      <c r="P208">
        <v>100</v>
      </c>
      <c r="Q208">
        <v>29</v>
      </c>
      <c r="R208">
        <f>VLOOKUP($A208,DATA_2013A!E:V,5,FALSE)</f>
        <v>2013</v>
      </c>
      <c r="S208">
        <f>VLOOKUP(A208,DATA_2013A!E:V,6,FALSE)</f>
        <v>91679733</v>
      </c>
      <c r="T208">
        <f>VLOOKUP(A208,DATA_2013A!E:V,7,FALSE)</f>
        <v>209</v>
      </c>
      <c r="U208">
        <f>VLOOKUP(A208,DATA_2013A!E:V,8,FALSE)</f>
        <v>190000</v>
      </c>
      <c r="V208">
        <f>VLOOKUP(A208,DATA_2013A!E:V,9,FALSE)</f>
        <v>19</v>
      </c>
      <c r="W208">
        <f>VLOOKUP(A208,DATA_2013A!E:V,10,FALSE)</f>
        <v>17000</v>
      </c>
      <c r="X208">
        <f>VLOOKUP(A208,DATA_2013A!E:V,11,FALSE)</f>
        <v>2.1</v>
      </c>
      <c r="Y208">
        <f>VLOOKUP(A208,DATA_2013A!E:V,12,FALSE)</f>
        <v>2000</v>
      </c>
      <c r="Z208">
        <f>VLOOKUP(A208,DATA_2013A!E:V,13,FALSE)</f>
        <v>144</v>
      </c>
      <c r="AA208">
        <f>VLOOKUP(A208,DATA_2013A!E:V,14,FALSE)</f>
        <v>130000</v>
      </c>
      <c r="AB208">
        <f>VLOOKUP(A208,DATA_2013A!E:V,15,FALSE)</f>
        <v>7.2</v>
      </c>
      <c r="AC208">
        <f>VLOOKUP(A208,DATA_2013A!E:V,16,FALSE)</f>
        <v>10</v>
      </c>
      <c r="AD208">
        <f>VLOOKUP(A208,DATA_2013A!E:V,17,FALSE)</f>
        <v>9400</v>
      </c>
    </row>
    <row r="209" spans="1:30" x14ac:dyDescent="0.3">
      <c r="A209" t="s">
        <v>15</v>
      </c>
      <c r="B209">
        <v>876</v>
      </c>
      <c r="C209" t="s">
        <v>14</v>
      </c>
      <c r="D209">
        <v>1990</v>
      </c>
      <c r="E209">
        <v>13880</v>
      </c>
      <c r="F209">
        <v>138</v>
      </c>
      <c r="G209">
        <v>19</v>
      </c>
      <c r="H209">
        <v>4.7</v>
      </c>
      <c r="I209">
        <v>0.65</v>
      </c>
      <c r="J209">
        <v>0</v>
      </c>
      <c r="K209">
        <v>0</v>
      </c>
      <c r="L209">
        <v>122</v>
      </c>
      <c r="M209">
        <v>17</v>
      </c>
      <c r="R209">
        <f>VLOOKUP($A209,DATA_2013A!E:V,5,FALSE)</f>
        <v>2013</v>
      </c>
      <c r="S209">
        <f>VLOOKUP(A209,DATA_2013A!E:V,6,FALSE)</f>
        <v>13272</v>
      </c>
      <c r="T209">
        <f>VLOOKUP(A209,DATA_2013A!E:V,7,FALSE)</f>
        <v>17</v>
      </c>
      <c r="U209">
        <f>VLOOKUP(A209,DATA_2013A!E:V,8,FALSE)</f>
        <v>2.2000000000000002</v>
      </c>
      <c r="V209">
        <f>VLOOKUP(A209,DATA_2013A!E:V,9,FALSE)</f>
        <v>2.2999999999999998</v>
      </c>
      <c r="W209">
        <f>VLOOKUP(A209,DATA_2013A!E:V,10,FALSE)</f>
        <v>0.3</v>
      </c>
      <c r="X209">
        <f>VLOOKUP(A209,DATA_2013A!E:V,11,FALSE)</f>
        <v>0</v>
      </c>
      <c r="Y209">
        <f>VLOOKUP(A209,DATA_2013A!E:V,12,FALSE)</f>
        <v>0</v>
      </c>
      <c r="Z209">
        <f>VLOOKUP(A209,DATA_2013A!E:V,13,FALSE)</f>
        <v>8.6999999999999993</v>
      </c>
      <c r="AA209">
        <f>VLOOKUP(A209,DATA_2013A!E:V,14,FALSE)</f>
        <v>1.2</v>
      </c>
      <c r="AB209">
        <f>VLOOKUP(A209,DATA_2013A!E:V,15,FALSE)</f>
        <v>0</v>
      </c>
      <c r="AC209">
        <f>VLOOKUP(A209,DATA_2013A!E:V,16,FALSE)</f>
        <v>0</v>
      </c>
      <c r="AD209">
        <f>VLOOKUP(A209,DATA_2013A!E:V,17,FALSE)</f>
        <v>0</v>
      </c>
    </row>
    <row r="210" spans="1:30" x14ac:dyDescent="0.3">
      <c r="A210" t="s">
        <v>11</v>
      </c>
      <c r="B210">
        <v>275</v>
      </c>
      <c r="C210" t="s">
        <v>7</v>
      </c>
      <c r="D210">
        <v>1990</v>
      </c>
      <c r="E210">
        <v>2081347</v>
      </c>
      <c r="F210">
        <v>12</v>
      </c>
      <c r="G210">
        <v>260</v>
      </c>
      <c r="H210">
        <v>0.47</v>
      </c>
      <c r="I210">
        <v>9.8000000000000007</v>
      </c>
      <c r="J210">
        <v>0</v>
      </c>
      <c r="K210">
        <v>0</v>
      </c>
      <c r="L210">
        <v>6</v>
      </c>
      <c r="M210">
        <v>120</v>
      </c>
      <c r="Q210">
        <v>51</v>
      </c>
      <c r="R210">
        <f>VLOOKUP($A210,DATA_2013A!E:V,5,FALSE)</f>
        <v>2013</v>
      </c>
      <c r="S210">
        <f>VLOOKUP(A210,DATA_2013A!E:V,6,FALSE)</f>
        <v>4326295</v>
      </c>
      <c r="T210">
        <f>VLOOKUP(A210,DATA_2013A!E:V,7,FALSE)</f>
        <v>7.1</v>
      </c>
      <c r="U210">
        <f>VLOOKUP(A210,DATA_2013A!E:V,8,FALSE)</f>
        <v>310</v>
      </c>
      <c r="V210">
        <f>VLOOKUP(A210,DATA_2013A!E:V,9,FALSE)</f>
        <v>0.21</v>
      </c>
      <c r="W210">
        <f>VLOOKUP(A210,DATA_2013A!E:V,10,FALSE)</f>
        <v>8.9</v>
      </c>
      <c r="X210">
        <f>VLOOKUP(A210,DATA_2013A!E:V,11,FALSE)</f>
        <v>0.01</v>
      </c>
      <c r="Y210">
        <f>VLOOKUP(A210,DATA_2013A!E:V,12,FALSE)</f>
        <v>0.56000000000000005</v>
      </c>
      <c r="Z210">
        <f>VLOOKUP(A210,DATA_2013A!E:V,13,FALSE)</f>
        <v>4.5999999999999996</v>
      </c>
      <c r="AA210">
        <f>VLOOKUP(A210,DATA_2013A!E:V,14,FALSE)</f>
        <v>200</v>
      </c>
      <c r="AB210">
        <f>VLOOKUP(A210,DATA_2013A!E:V,15,FALSE)</f>
        <v>0</v>
      </c>
      <c r="AC210">
        <f>VLOOKUP(A210,DATA_2013A!E:V,16,FALSE)</f>
        <v>0</v>
      </c>
      <c r="AD210">
        <f>VLOOKUP(A210,DATA_2013A!E:V,17,FALSE)</f>
        <v>0</v>
      </c>
    </row>
    <row r="211" spans="1:30" x14ac:dyDescent="0.3">
      <c r="A211" t="s">
        <v>8</v>
      </c>
      <c r="B211">
        <v>887</v>
      </c>
      <c r="C211" t="s">
        <v>7</v>
      </c>
      <c r="D211">
        <v>1990</v>
      </c>
      <c r="E211">
        <v>11790249</v>
      </c>
      <c r="F211">
        <v>274</v>
      </c>
      <c r="G211">
        <v>32000</v>
      </c>
      <c r="H211">
        <v>36</v>
      </c>
      <c r="I211">
        <v>4300</v>
      </c>
      <c r="J211">
        <v>0.25</v>
      </c>
      <c r="K211">
        <v>29</v>
      </c>
      <c r="L211">
        <v>136</v>
      </c>
      <c r="M211">
        <v>16000</v>
      </c>
      <c r="N211">
        <v>0.36</v>
      </c>
      <c r="O211">
        <v>0.49</v>
      </c>
      <c r="P211">
        <v>58</v>
      </c>
      <c r="Q211">
        <v>29</v>
      </c>
      <c r="R211">
        <f>VLOOKUP($A211,DATA_2013A!E:V,5,FALSE)</f>
        <v>2013</v>
      </c>
      <c r="S211">
        <f>VLOOKUP(A211,DATA_2013A!E:V,6,FALSE)</f>
        <v>24407381</v>
      </c>
      <c r="T211">
        <f>VLOOKUP(A211,DATA_2013A!E:V,7,FALSE)</f>
        <v>60</v>
      </c>
      <c r="U211">
        <f>VLOOKUP(A211,DATA_2013A!E:V,8,FALSE)</f>
        <v>15000</v>
      </c>
      <c r="V211">
        <f>VLOOKUP(A211,DATA_2013A!E:V,9,FALSE)</f>
        <v>4.0999999999999996</v>
      </c>
      <c r="W211">
        <f>VLOOKUP(A211,DATA_2013A!E:V,10,FALSE)</f>
        <v>990</v>
      </c>
      <c r="X211">
        <f>VLOOKUP(A211,DATA_2013A!E:V,11,FALSE)</f>
        <v>7.0000000000000007E-2</v>
      </c>
      <c r="Y211">
        <f>VLOOKUP(A211,DATA_2013A!E:V,12,FALSE)</f>
        <v>18</v>
      </c>
      <c r="Z211">
        <f>VLOOKUP(A211,DATA_2013A!E:V,13,FALSE)</f>
        <v>48</v>
      </c>
      <c r="AA211">
        <f>VLOOKUP(A211,DATA_2013A!E:V,14,FALSE)</f>
        <v>12000</v>
      </c>
      <c r="AB211">
        <f>VLOOKUP(A211,DATA_2013A!E:V,15,FALSE)</f>
        <v>0.9</v>
      </c>
      <c r="AC211">
        <f>VLOOKUP(A211,DATA_2013A!E:V,16,FALSE)</f>
        <v>0.43</v>
      </c>
      <c r="AD211">
        <f>VLOOKUP(A211,DATA_2013A!E:V,17,FALSE)</f>
        <v>100</v>
      </c>
    </row>
    <row r="212" spans="1:30" x14ac:dyDescent="0.3">
      <c r="A212" t="s">
        <v>4</v>
      </c>
      <c r="B212">
        <v>894</v>
      </c>
      <c r="C212" t="s">
        <v>0</v>
      </c>
      <c r="D212">
        <v>1990</v>
      </c>
      <c r="E212">
        <v>7844516</v>
      </c>
      <c r="F212">
        <v>665</v>
      </c>
      <c r="G212">
        <v>52000</v>
      </c>
      <c r="H212">
        <v>81</v>
      </c>
      <c r="I212">
        <v>6400</v>
      </c>
      <c r="J212">
        <v>244</v>
      </c>
      <c r="K212">
        <v>19000</v>
      </c>
      <c r="L212">
        <v>716</v>
      </c>
      <c r="M212">
        <v>56000</v>
      </c>
      <c r="N212">
        <v>62</v>
      </c>
      <c r="O212">
        <v>442</v>
      </c>
      <c r="P212">
        <v>35000</v>
      </c>
      <c r="Q212">
        <v>30</v>
      </c>
      <c r="R212">
        <f>VLOOKUP($A212,DATA_2013A!E:V,5,FALSE)</f>
        <v>2013</v>
      </c>
      <c r="S212">
        <f>VLOOKUP(A212,DATA_2013A!E:V,6,FALSE)</f>
        <v>14538640</v>
      </c>
      <c r="T212">
        <f>VLOOKUP(A212,DATA_2013A!E:V,7,FALSE)</f>
        <v>338</v>
      </c>
      <c r="U212">
        <f>VLOOKUP(A212,DATA_2013A!E:V,8,FALSE)</f>
        <v>49000</v>
      </c>
      <c r="V212">
        <f>VLOOKUP(A212,DATA_2013A!E:V,9,FALSE)</f>
        <v>25</v>
      </c>
      <c r="W212">
        <f>VLOOKUP(A212,DATA_2013A!E:V,10,FALSE)</f>
        <v>3600</v>
      </c>
      <c r="X212">
        <f>VLOOKUP(A212,DATA_2013A!E:V,11,FALSE)</f>
        <v>59</v>
      </c>
      <c r="Y212">
        <f>VLOOKUP(A212,DATA_2013A!E:V,12,FALSE)</f>
        <v>8600</v>
      </c>
      <c r="Z212">
        <f>VLOOKUP(A212,DATA_2013A!E:V,13,FALSE)</f>
        <v>410</v>
      </c>
      <c r="AA212">
        <f>VLOOKUP(A212,DATA_2013A!E:V,14,FALSE)</f>
        <v>60000</v>
      </c>
      <c r="AB212">
        <f>VLOOKUP(A212,DATA_2013A!E:V,15,FALSE)</f>
        <v>62</v>
      </c>
      <c r="AC212">
        <f>VLOOKUP(A212,DATA_2013A!E:V,16,FALSE)</f>
        <v>255</v>
      </c>
      <c r="AD212">
        <f>VLOOKUP(A212,DATA_2013A!E:V,17,FALSE)</f>
        <v>37000</v>
      </c>
    </row>
    <row r="213" spans="1:30" x14ac:dyDescent="0.3">
      <c r="A213" t="s">
        <v>1</v>
      </c>
      <c r="B213">
        <v>716</v>
      </c>
      <c r="C213" t="s">
        <v>0</v>
      </c>
      <c r="D213">
        <v>1990</v>
      </c>
      <c r="E213">
        <v>10461782</v>
      </c>
      <c r="F213">
        <v>402</v>
      </c>
      <c r="G213">
        <v>42000</v>
      </c>
      <c r="H213">
        <v>52</v>
      </c>
      <c r="I213">
        <v>5500</v>
      </c>
      <c r="J213">
        <v>74</v>
      </c>
      <c r="K213">
        <v>7800</v>
      </c>
      <c r="L213">
        <v>302</v>
      </c>
      <c r="M213">
        <v>32000</v>
      </c>
      <c r="N213">
        <v>45</v>
      </c>
      <c r="O213">
        <v>131</v>
      </c>
      <c r="P213">
        <v>14000</v>
      </c>
      <c r="Q213">
        <v>29</v>
      </c>
      <c r="R213">
        <f>VLOOKUP($A213,DATA_2013A!E:V,5,FALSE)</f>
        <v>2013</v>
      </c>
      <c r="S213">
        <f>VLOOKUP(A213,DATA_2013A!E:V,6,FALSE)</f>
        <v>14149648</v>
      </c>
      <c r="T213">
        <f>VLOOKUP(A213,DATA_2013A!E:V,7,FALSE)</f>
        <v>409</v>
      </c>
      <c r="U213">
        <f>VLOOKUP(A213,DATA_2013A!E:V,8,FALSE)</f>
        <v>58000</v>
      </c>
      <c r="V213">
        <f>VLOOKUP(A213,DATA_2013A!E:V,9,FALSE)</f>
        <v>40</v>
      </c>
      <c r="W213">
        <f>VLOOKUP(A213,DATA_2013A!E:V,10,FALSE)</f>
        <v>5700</v>
      </c>
      <c r="X213">
        <f>VLOOKUP(A213,DATA_2013A!E:V,11,FALSE)</f>
        <v>153</v>
      </c>
      <c r="Y213">
        <f>VLOOKUP(A213,DATA_2013A!E:V,12,FALSE)</f>
        <v>22000</v>
      </c>
      <c r="Z213">
        <f>VLOOKUP(A213,DATA_2013A!E:V,13,FALSE)</f>
        <v>552</v>
      </c>
      <c r="AA213">
        <f>VLOOKUP(A213,DATA_2013A!E:V,14,FALSE)</f>
        <v>78000</v>
      </c>
      <c r="AB213">
        <f>VLOOKUP(A213,DATA_2013A!E:V,15,FALSE)</f>
        <v>72</v>
      </c>
      <c r="AC213">
        <f>VLOOKUP(A213,DATA_2013A!E:V,16,FALSE)</f>
        <v>395</v>
      </c>
      <c r="AD213">
        <f>VLOOKUP(A213,DATA_2013A!E:V,17,FALSE)</f>
        <v>56000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8"/>
  <sheetViews>
    <sheetView workbookViewId="0">
      <selection activeCell="F1" sqref="F1"/>
    </sheetView>
  </sheetViews>
  <sheetFormatPr defaultRowHeight="14.4" x14ac:dyDescent="0.3"/>
  <sheetData>
    <row r="1" spans="1:22" x14ac:dyDescent="0.3">
      <c r="A1" t="s">
        <v>664</v>
      </c>
      <c r="B1" t="s">
        <v>663</v>
      </c>
      <c r="C1" t="s">
        <v>662</v>
      </c>
      <c r="D1" t="s">
        <v>661</v>
      </c>
      <c r="E1" t="s">
        <v>660</v>
      </c>
      <c r="F1" t="s">
        <v>664</v>
      </c>
      <c r="G1" t="s">
        <v>659</v>
      </c>
      <c r="H1" t="s">
        <v>658</v>
      </c>
      <c r="I1" t="s">
        <v>657</v>
      </c>
      <c r="J1" t="s">
        <v>678</v>
      </c>
      <c r="K1" t="s">
        <v>679</v>
      </c>
      <c r="L1" t="s">
        <v>680</v>
      </c>
      <c r="M1" t="s">
        <v>681</v>
      </c>
      <c r="N1" t="s">
        <v>682</v>
      </c>
      <c r="O1" t="s">
        <v>683</v>
      </c>
      <c r="P1" t="s">
        <v>684</v>
      </c>
      <c r="Q1" t="s">
        <v>685</v>
      </c>
      <c r="R1" t="s">
        <v>686</v>
      </c>
      <c r="S1" t="s">
        <v>687</v>
      </c>
      <c r="T1" t="s">
        <v>688</v>
      </c>
      <c r="U1" t="s">
        <v>689</v>
      </c>
      <c r="V1" t="s">
        <v>690</v>
      </c>
    </row>
    <row r="2" spans="1:22" x14ac:dyDescent="0.3">
      <c r="A2" t="s">
        <v>656</v>
      </c>
      <c r="B2" t="s">
        <v>655</v>
      </c>
      <c r="C2">
        <v>33.939109999999999</v>
      </c>
      <c r="D2">
        <v>67.709952999999999</v>
      </c>
      <c r="E2" t="s">
        <v>654</v>
      </c>
      <c r="F2" t="s">
        <v>656</v>
      </c>
      <c r="G2">
        <v>4</v>
      </c>
      <c r="H2" t="s">
        <v>7</v>
      </c>
      <c r="I2">
        <v>2013</v>
      </c>
      <c r="J2">
        <v>30551674</v>
      </c>
      <c r="K2">
        <v>340</v>
      </c>
      <c r="L2">
        <v>100000</v>
      </c>
      <c r="M2">
        <v>42</v>
      </c>
      <c r="N2">
        <v>13000</v>
      </c>
      <c r="O2">
        <v>0.27</v>
      </c>
      <c r="P2">
        <v>82</v>
      </c>
      <c r="Q2">
        <v>189</v>
      </c>
      <c r="R2">
        <v>58000</v>
      </c>
      <c r="S2">
        <v>0.34</v>
      </c>
      <c r="T2">
        <v>0.64</v>
      </c>
      <c r="U2">
        <v>200</v>
      </c>
      <c r="V2">
        <v>53</v>
      </c>
    </row>
    <row r="3" spans="1:22" x14ac:dyDescent="0.3">
      <c r="A3" t="s">
        <v>653</v>
      </c>
      <c r="B3" t="s">
        <v>652</v>
      </c>
      <c r="C3">
        <v>41.153331999999999</v>
      </c>
      <c r="D3">
        <v>20.168330999999998</v>
      </c>
      <c r="E3" t="s">
        <v>651</v>
      </c>
      <c r="F3" t="s">
        <v>653</v>
      </c>
      <c r="G3">
        <v>8</v>
      </c>
      <c r="H3" t="s">
        <v>28</v>
      </c>
      <c r="I3">
        <v>2013</v>
      </c>
      <c r="J3">
        <v>3173271</v>
      </c>
      <c r="K3">
        <v>27</v>
      </c>
      <c r="L3">
        <v>850</v>
      </c>
      <c r="M3">
        <v>0.64</v>
      </c>
      <c r="N3">
        <v>20</v>
      </c>
      <c r="O3">
        <v>0</v>
      </c>
      <c r="P3">
        <v>0</v>
      </c>
      <c r="Q3">
        <v>18</v>
      </c>
      <c r="R3">
        <v>590</v>
      </c>
      <c r="V3">
        <v>81</v>
      </c>
    </row>
    <row r="4" spans="1:22" x14ac:dyDescent="0.3">
      <c r="A4" t="s">
        <v>650</v>
      </c>
      <c r="B4" t="s">
        <v>649</v>
      </c>
      <c r="C4">
        <v>28.033885999999999</v>
      </c>
      <c r="D4">
        <v>1.659626</v>
      </c>
      <c r="E4" t="s">
        <v>648</v>
      </c>
      <c r="F4" t="s">
        <v>650</v>
      </c>
      <c r="G4">
        <v>12</v>
      </c>
      <c r="H4" t="s">
        <v>0</v>
      </c>
      <c r="I4">
        <v>2013</v>
      </c>
      <c r="J4">
        <v>39208194</v>
      </c>
      <c r="K4">
        <v>126</v>
      </c>
      <c r="L4">
        <v>49000</v>
      </c>
      <c r="M4">
        <v>13</v>
      </c>
      <c r="N4">
        <v>5100</v>
      </c>
      <c r="O4">
        <v>0.09</v>
      </c>
      <c r="P4">
        <v>35</v>
      </c>
      <c r="Q4">
        <v>81</v>
      </c>
      <c r="R4">
        <v>32000</v>
      </c>
      <c r="S4">
        <v>0.37</v>
      </c>
      <c r="T4">
        <v>0.3</v>
      </c>
      <c r="U4">
        <v>120</v>
      </c>
      <c r="V4">
        <v>66</v>
      </c>
    </row>
    <row r="5" spans="1:22" x14ac:dyDescent="0.3">
      <c r="A5" t="s">
        <v>647</v>
      </c>
      <c r="B5" t="s">
        <v>646</v>
      </c>
      <c r="C5">
        <v>-14.270972</v>
      </c>
      <c r="D5">
        <v>-170.132217</v>
      </c>
      <c r="E5" t="s">
        <v>645</v>
      </c>
      <c r="F5" t="s">
        <v>647</v>
      </c>
      <c r="G5">
        <v>16</v>
      </c>
      <c r="H5" t="s">
        <v>14</v>
      </c>
      <c r="I5">
        <v>2013</v>
      </c>
      <c r="J5">
        <v>55165</v>
      </c>
      <c r="K5">
        <v>9.4</v>
      </c>
      <c r="L5">
        <v>5.2</v>
      </c>
      <c r="M5">
        <v>0.64</v>
      </c>
      <c r="N5">
        <v>0.35</v>
      </c>
      <c r="O5">
        <v>0</v>
      </c>
      <c r="P5">
        <v>0</v>
      </c>
      <c r="Q5">
        <v>7.2</v>
      </c>
      <c r="R5">
        <v>4</v>
      </c>
    </row>
    <row r="6" spans="1:22" x14ac:dyDescent="0.3">
      <c r="A6" t="s">
        <v>644</v>
      </c>
      <c r="B6" t="s">
        <v>643</v>
      </c>
      <c r="C6">
        <v>42.546244999999999</v>
      </c>
      <c r="D6">
        <v>1.6015539999999999</v>
      </c>
      <c r="E6" t="s">
        <v>642</v>
      </c>
      <c r="F6" t="s">
        <v>644</v>
      </c>
      <c r="G6">
        <v>20</v>
      </c>
      <c r="H6" t="s">
        <v>28</v>
      </c>
      <c r="I6">
        <v>2013</v>
      </c>
      <c r="J6">
        <v>79218</v>
      </c>
      <c r="K6">
        <v>8.1999999999999993</v>
      </c>
      <c r="L6">
        <v>6.5</v>
      </c>
      <c r="M6">
        <v>0.33</v>
      </c>
      <c r="N6">
        <v>0.26</v>
      </c>
      <c r="O6">
        <v>0</v>
      </c>
      <c r="P6">
        <v>0</v>
      </c>
      <c r="Q6">
        <v>7.3</v>
      </c>
      <c r="R6">
        <v>5.8</v>
      </c>
      <c r="V6">
        <v>87</v>
      </c>
    </row>
    <row r="7" spans="1:22" x14ac:dyDescent="0.3">
      <c r="A7" t="s">
        <v>641</v>
      </c>
      <c r="B7" t="s">
        <v>640</v>
      </c>
      <c r="C7">
        <v>-11.202692000000001</v>
      </c>
      <c r="D7">
        <v>17.873887</v>
      </c>
      <c r="E7" t="s">
        <v>639</v>
      </c>
      <c r="F7" t="s">
        <v>641</v>
      </c>
      <c r="G7">
        <v>24</v>
      </c>
      <c r="H7" t="s">
        <v>0</v>
      </c>
      <c r="I7">
        <v>2013</v>
      </c>
      <c r="J7">
        <v>21471618</v>
      </c>
      <c r="K7">
        <v>423</v>
      </c>
      <c r="L7">
        <v>91000</v>
      </c>
      <c r="M7">
        <v>32</v>
      </c>
      <c r="N7">
        <v>6900</v>
      </c>
      <c r="O7">
        <v>7.3</v>
      </c>
      <c r="P7">
        <v>1600</v>
      </c>
      <c r="Q7">
        <v>320</v>
      </c>
      <c r="R7">
        <v>69000</v>
      </c>
      <c r="S7">
        <v>11</v>
      </c>
      <c r="T7">
        <v>35</v>
      </c>
      <c r="U7">
        <v>7500</v>
      </c>
      <c r="V7">
        <v>85</v>
      </c>
    </row>
    <row r="8" spans="1:22" x14ac:dyDescent="0.3">
      <c r="A8" t="s">
        <v>638</v>
      </c>
      <c r="B8" t="s">
        <v>637</v>
      </c>
      <c r="C8">
        <v>18.220554</v>
      </c>
      <c r="D8">
        <v>-63.068615000000001</v>
      </c>
      <c r="E8" t="s">
        <v>636</v>
      </c>
      <c r="F8" t="s">
        <v>638</v>
      </c>
      <c r="G8">
        <v>660</v>
      </c>
      <c r="H8" t="s">
        <v>21</v>
      </c>
      <c r="I8">
        <v>2013</v>
      </c>
      <c r="J8">
        <v>14300</v>
      </c>
      <c r="K8">
        <v>51</v>
      </c>
      <c r="L8">
        <v>7.3</v>
      </c>
      <c r="M8">
        <v>0</v>
      </c>
      <c r="N8">
        <v>0</v>
      </c>
      <c r="O8">
        <v>0</v>
      </c>
      <c r="P8">
        <v>0</v>
      </c>
      <c r="Q8">
        <v>21</v>
      </c>
      <c r="R8">
        <v>3</v>
      </c>
      <c r="V8">
        <v>0</v>
      </c>
    </row>
    <row r="9" spans="1:22" x14ac:dyDescent="0.3">
      <c r="A9" t="s">
        <v>635</v>
      </c>
      <c r="B9" t="s">
        <v>634</v>
      </c>
      <c r="C9">
        <v>17.060815999999999</v>
      </c>
      <c r="D9">
        <v>-61.796427999999999</v>
      </c>
      <c r="E9" t="s">
        <v>633</v>
      </c>
      <c r="F9" t="s">
        <v>635</v>
      </c>
      <c r="G9">
        <v>28</v>
      </c>
      <c r="H9" t="s">
        <v>21</v>
      </c>
      <c r="I9">
        <v>2013</v>
      </c>
      <c r="J9">
        <v>89985</v>
      </c>
      <c r="K9">
        <v>20</v>
      </c>
      <c r="L9">
        <v>18</v>
      </c>
      <c r="M9">
        <v>1.4</v>
      </c>
      <c r="N9">
        <v>1.2</v>
      </c>
      <c r="O9">
        <v>0</v>
      </c>
      <c r="P9">
        <v>0</v>
      </c>
      <c r="Q9">
        <v>13</v>
      </c>
      <c r="R9">
        <v>12</v>
      </c>
      <c r="V9">
        <v>87</v>
      </c>
    </row>
    <row r="10" spans="1:22" x14ac:dyDescent="0.3">
      <c r="A10" t="s">
        <v>632</v>
      </c>
      <c r="B10" t="s">
        <v>631</v>
      </c>
      <c r="C10">
        <v>-38.416097000000001</v>
      </c>
      <c r="D10">
        <v>-63.616672000000001</v>
      </c>
      <c r="E10" t="s">
        <v>630</v>
      </c>
      <c r="F10" t="s">
        <v>632</v>
      </c>
      <c r="G10">
        <v>32</v>
      </c>
      <c r="H10" t="s">
        <v>21</v>
      </c>
      <c r="I10">
        <v>2013</v>
      </c>
      <c r="J10">
        <v>41446246</v>
      </c>
      <c r="K10">
        <v>31</v>
      </c>
      <c r="L10">
        <v>13000</v>
      </c>
      <c r="M10">
        <v>1.4</v>
      </c>
      <c r="N10">
        <v>570</v>
      </c>
      <c r="O10">
        <v>0.11</v>
      </c>
      <c r="P10">
        <v>44</v>
      </c>
      <c r="Q10">
        <v>24</v>
      </c>
      <c r="R10">
        <v>10000</v>
      </c>
      <c r="S10">
        <v>2.7</v>
      </c>
      <c r="T10">
        <v>0.65</v>
      </c>
      <c r="U10">
        <v>270</v>
      </c>
      <c r="V10">
        <v>89</v>
      </c>
    </row>
    <row r="11" spans="1:22" x14ac:dyDescent="0.3">
      <c r="A11" t="s">
        <v>629</v>
      </c>
      <c r="B11" t="s">
        <v>628</v>
      </c>
      <c r="C11">
        <v>40.069099000000001</v>
      </c>
      <c r="D11">
        <v>45.038189000000003</v>
      </c>
      <c r="E11" t="s">
        <v>627</v>
      </c>
      <c r="F11" t="s">
        <v>629</v>
      </c>
      <c r="G11">
        <v>51</v>
      </c>
      <c r="H11" t="s">
        <v>28</v>
      </c>
      <c r="I11">
        <v>2013</v>
      </c>
      <c r="J11">
        <v>2976566</v>
      </c>
      <c r="K11">
        <v>66</v>
      </c>
      <c r="L11">
        <v>2000</v>
      </c>
      <c r="M11">
        <v>5.7</v>
      </c>
      <c r="N11">
        <v>170</v>
      </c>
      <c r="O11">
        <v>0.4</v>
      </c>
      <c r="P11">
        <v>12</v>
      </c>
      <c r="Q11">
        <v>49</v>
      </c>
      <c r="R11">
        <v>1500</v>
      </c>
      <c r="S11">
        <v>4.5</v>
      </c>
      <c r="T11">
        <v>2.2000000000000002</v>
      </c>
      <c r="U11">
        <v>66</v>
      </c>
      <c r="V11">
        <v>95</v>
      </c>
    </row>
    <row r="12" spans="1:22" x14ac:dyDescent="0.3">
      <c r="A12" t="s">
        <v>626</v>
      </c>
      <c r="B12" t="s">
        <v>625</v>
      </c>
      <c r="C12">
        <v>12.52111</v>
      </c>
      <c r="D12">
        <v>-69.968338000000003</v>
      </c>
      <c r="E12" t="s">
        <v>624</v>
      </c>
      <c r="F12" t="s">
        <v>626</v>
      </c>
      <c r="G12">
        <v>533</v>
      </c>
      <c r="H12" t="s">
        <v>21</v>
      </c>
      <c r="I12">
        <v>2013</v>
      </c>
      <c r="J12">
        <v>102911</v>
      </c>
      <c r="K12">
        <v>16</v>
      </c>
      <c r="L12">
        <v>17</v>
      </c>
      <c r="M12">
        <v>0.45</v>
      </c>
      <c r="N12">
        <v>0.46</v>
      </c>
      <c r="O12">
        <v>0</v>
      </c>
      <c r="P12">
        <v>0</v>
      </c>
      <c r="Q12">
        <v>12</v>
      </c>
      <c r="R12">
        <v>13</v>
      </c>
      <c r="V12">
        <v>87</v>
      </c>
    </row>
    <row r="13" spans="1:22" x14ac:dyDescent="0.3">
      <c r="A13" t="s">
        <v>623</v>
      </c>
      <c r="B13" t="s">
        <v>622</v>
      </c>
      <c r="C13">
        <v>-25.274398000000001</v>
      </c>
      <c r="D13">
        <v>133.775136</v>
      </c>
      <c r="E13" t="s">
        <v>621</v>
      </c>
      <c r="F13" t="s">
        <v>623</v>
      </c>
      <c r="G13">
        <v>36</v>
      </c>
      <c r="H13" t="s">
        <v>14</v>
      </c>
      <c r="I13">
        <v>2013</v>
      </c>
      <c r="J13">
        <v>23342553</v>
      </c>
      <c r="K13">
        <v>7.6</v>
      </c>
      <c r="L13">
        <v>1800</v>
      </c>
      <c r="M13">
        <v>0.19</v>
      </c>
      <c r="N13">
        <v>45</v>
      </c>
      <c r="O13">
        <v>0.02</v>
      </c>
      <c r="P13">
        <v>4</v>
      </c>
      <c r="Q13">
        <v>6.2</v>
      </c>
      <c r="R13">
        <v>1400</v>
      </c>
      <c r="S13">
        <v>2.6</v>
      </c>
      <c r="T13">
        <v>0.16</v>
      </c>
      <c r="U13">
        <v>38</v>
      </c>
      <c r="V13">
        <v>86</v>
      </c>
    </row>
    <row r="14" spans="1:22" x14ac:dyDescent="0.3">
      <c r="A14" t="s">
        <v>620</v>
      </c>
      <c r="B14" t="s">
        <v>619</v>
      </c>
      <c r="C14">
        <v>47.516230999999998</v>
      </c>
      <c r="D14">
        <v>14.550072</v>
      </c>
      <c r="E14" t="s">
        <v>618</v>
      </c>
      <c r="F14" t="s">
        <v>620</v>
      </c>
      <c r="G14">
        <v>40</v>
      </c>
      <c r="H14" t="s">
        <v>28</v>
      </c>
      <c r="I14">
        <v>2013</v>
      </c>
      <c r="J14">
        <v>8495145</v>
      </c>
      <c r="K14">
        <v>11</v>
      </c>
      <c r="L14">
        <v>930</v>
      </c>
      <c r="M14">
        <v>0.34</v>
      </c>
      <c r="N14">
        <v>29</v>
      </c>
      <c r="O14">
        <v>0</v>
      </c>
      <c r="P14">
        <v>0</v>
      </c>
      <c r="Q14">
        <v>8.4</v>
      </c>
      <c r="R14">
        <v>710</v>
      </c>
      <c r="S14">
        <v>0.85</v>
      </c>
      <c r="T14">
        <v>7.0000000000000007E-2</v>
      </c>
      <c r="U14">
        <v>6</v>
      </c>
      <c r="V14">
        <v>88</v>
      </c>
    </row>
    <row r="15" spans="1:22" x14ac:dyDescent="0.3">
      <c r="A15" t="s">
        <v>617</v>
      </c>
      <c r="B15" t="s">
        <v>616</v>
      </c>
      <c r="C15">
        <v>40.143104999999998</v>
      </c>
      <c r="D15">
        <v>47.576926999999998</v>
      </c>
      <c r="E15" t="s">
        <v>615</v>
      </c>
      <c r="F15" t="s">
        <v>617</v>
      </c>
      <c r="G15">
        <v>31</v>
      </c>
      <c r="H15" t="s">
        <v>28</v>
      </c>
      <c r="I15">
        <v>2013</v>
      </c>
      <c r="J15">
        <v>9413420</v>
      </c>
      <c r="K15">
        <v>105</v>
      </c>
      <c r="L15">
        <v>9900</v>
      </c>
      <c r="M15">
        <v>3.9</v>
      </c>
      <c r="N15">
        <v>360</v>
      </c>
      <c r="O15">
        <v>0.23</v>
      </c>
      <c r="P15">
        <v>22</v>
      </c>
      <c r="Q15">
        <v>85</v>
      </c>
      <c r="R15">
        <v>8000</v>
      </c>
      <c r="S15">
        <v>1.6</v>
      </c>
      <c r="T15">
        <v>1.3</v>
      </c>
      <c r="U15">
        <v>130</v>
      </c>
      <c r="V15">
        <v>73</v>
      </c>
    </row>
    <row r="16" spans="1:22" x14ac:dyDescent="0.3">
      <c r="A16" t="s">
        <v>614</v>
      </c>
      <c r="B16" t="s">
        <v>613</v>
      </c>
      <c r="C16">
        <v>25.034279999999999</v>
      </c>
      <c r="D16">
        <v>-77.396280000000004</v>
      </c>
      <c r="E16" t="s">
        <v>612</v>
      </c>
      <c r="F16" t="s">
        <v>614</v>
      </c>
      <c r="G16">
        <v>44</v>
      </c>
      <c r="H16" t="s">
        <v>21</v>
      </c>
      <c r="I16">
        <v>2013</v>
      </c>
      <c r="J16">
        <v>377374</v>
      </c>
      <c r="K16">
        <v>9.9</v>
      </c>
      <c r="L16">
        <v>37</v>
      </c>
      <c r="M16">
        <v>0.48</v>
      </c>
      <c r="N16">
        <v>1.8</v>
      </c>
      <c r="O16">
        <v>0.53</v>
      </c>
      <c r="P16">
        <v>2</v>
      </c>
      <c r="Q16">
        <v>9.8000000000000007</v>
      </c>
      <c r="R16">
        <v>37</v>
      </c>
      <c r="S16">
        <v>34</v>
      </c>
      <c r="T16">
        <v>3.3</v>
      </c>
      <c r="U16">
        <v>12</v>
      </c>
      <c r="V16">
        <v>89</v>
      </c>
    </row>
    <row r="17" spans="1:22" x14ac:dyDescent="0.3">
      <c r="A17" t="s">
        <v>611</v>
      </c>
      <c r="B17" t="s">
        <v>610</v>
      </c>
      <c r="C17">
        <v>25.930413999999999</v>
      </c>
      <c r="D17">
        <v>50.637771999999998</v>
      </c>
      <c r="E17" t="s">
        <v>609</v>
      </c>
      <c r="F17" t="s">
        <v>611</v>
      </c>
      <c r="G17">
        <v>48</v>
      </c>
      <c r="H17" t="s">
        <v>7</v>
      </c>
      <c r="I17">
        <v>2013</v>
      </c>
      <c r="J17">
        <v>1332171</v>
      </c>
      <c r="K17">
        <v>26</v>
      </c>
      <c r="L17">
        <v>350</v>
      </c>
      <c r="M17">
        <v>0.72</v>
      </c>
      <c r="N17">
        <v>9.6</v>
      </c>
      <c r="O17">
        <v>0</v>
      </c>
      <c r="P17">
        <v>0</v>
      </c>
      <c r="Q17">
        <v>18</v>
      </c>
      <c r="R17">
        <v>240</v>
      </c>
      <c r="V17">
        <v>87</v>
      </c>
    </row>
    <row r="18" spans="1:22" x14ac:dyDescent="0.3">
      <c r="A18" t="s">
        <v>608</v>
      </c>
      <c r="B18" t="s">
        <v>607</v>
      </c>
      <c r="C18">
        <v>23.684994</v>
      </c>
      <c r="D18">
        <v>90.356330999999997</v>
      </c>
      <c r="E18" t="s">
        <v>606</v>
      </c>
      <c r="F18" t="s">
        <v>608</v>
      </c>
      <c r="G18">
        <v>50</v>
      </c>
      <c r="H18" t="s">
        <v>83</v>
      </c>
      <c r="I18">
        <v>2013</v>
      </c>
      <c r="J18">
        <v>156594962</v>
      </c>
      <c r="K18">
        <v>402</v>
      </c>
      <c r="L18">
        <v>630000</v>
      </c>
      <c r="M18">
        <v>51</v>
      </c>
      <c r="N18">
        <v>80000</v>
      </c>
      <c r="O18">
        <v>0.1</v>
      </c>
      <c r="P18">
        <v>160</v>
      </c>
      <c r="Q18">
        <v>224</v>
      </c>
      <c r="R18">
        <v>350000</v>
      </c>
      <c r="S18">
        <v>0.12</v>
      </c>
      <c r="T18">
        <v>0.26</v>
      </c>
      <c r="U18">
        <v>410</v>
      </c>
      <c r="V18">
        <v>53</v>
      </c>
    </row>
    <row r="19" spans="1:22" x14ac:dyDescent="0.3">
      <c r="A19" t="s">
        <v>605</v>
      </c>
      <c r="B19" t="s">
        <v>604</v>
      </c>
      <c r="C19">
        <v>13.193887</v>
      </c>
      <c r="D19">
        <v>-59.543197999999997</v>
      </c>
      <c r="E19" t="s">
        <v>603</v>
      </c>
      <c r="F19" t="s">
        <v>605</v>
      </c>
      <c r="G19">
        <v>52</v>
      </c>
      <c r="H19" t="s">
        <v>21</v>
      </c>
      <c r="I19">
        <v>2013</v>
      </c>
      <c r="J19">
        <v>284644</v>
      </c>
      <c r="K19">
        <v>2.8</v>
      </c>
      <c r="L19">
        <v>8</v>
      </c>
      <c r="M19">
        <v>0.69</v>
      </c>
      <c r="N19">
        <v>2</v>
      </c>
      <c r="O19">
        <v>0</v>
      </c>
      <c r="P19">
        <v>0</v>
      </c>
      <c r="Q19">
        <v>1.4</v>
      </c>
      <c r="R19">
        <v>4</v>
      </c>
      <c r="S19">
        <v>26</v>
      </c>
      <c r="T19">
        <v>0.36</v>
      </c>
      <c r="U19">
        <v>1</v>
      </c>
      <c r="V19">
        <v>100</v>
      </c>
    </row>
    <row r="20" spans="1:22" x14ac:dyDescent="0.3">
      <c r="A20" t="s">
        <v>602</v>
      </c>
      <c r="B20" t="s">
        <v>601</v>
      </c>
      <c r="C20">
        <v>53.709806999999998</v>
      </c>
      <c r="D20">
        <v>27.953389000000001</v>
      </c>
      <c r="E20" t="s">
        <v>600</v>
      </c>
      <c r="F20" t="s">
        <v>602</v>
      </c>
      <c r="G20">
        <v>112</v>
      </c>
      <c r="H20" t="s">
        <v>28</v>
      </c>
      <c r="I20">
        <v>2013</v>
      </c>
      <c r="J20">
        <v>9356678</v>
      </c>
      <c r="K20">
        <v>102</v>
      </c>
      <c r="L20">
        <v>9500</v>
      </c>
      <c r="M20">
        <v>9.1</v>
      </c>
      <c r="N20">
        <v>850</v>
      </c>
      <c r="O20">
        <v>0.91</v>
      </c>
      <c r="P20">
        <v>85</v>
      </c>
      <c r="Q20">
        <v>70</v>
      </c>
      <c r="R20">
        <v>6500</v>
      </c>
      <c r="S20">
        <v>5</v>
      </c>
      <c r="T20">
        <v>3.5</v>
      </c>
      <c r="U20">
        <v>320</v>
      </c>
      <c r="V20">
        <v>68</v>
      </c>
    </row>
    <row r="21" spans="1:22" x14ac:dyDescent="0.3">
      <c r="A21" t="s">
        <v>599</v>
      </c>
      <c r="B21" t="s">
        <v>598</v>
      </c>
      <c r="C21">
        <v>50.503886999999999</v>
      </c>
      <c r="D21">
        <v>4.4699359999999997</v>
      </c>
      <c r="E21" t="s">
        <v>597</v>
      </c>
      <c r="F21" t="s">
        <v>599</v>
      </c>
      <c r="G21">
        <v>56</v>
      </c>
      <c r="H21" t="s">
        <v>28</v>
      </c>
      <c r="I21">
        <v>2013</v>
      </c>
      <c r="J21">
        <v>11104476</v>
      </c>
      <c r="K21">
        <v>11</v>
      </c>
      <c r="L21">
        <v>1300</v>
      </c>
      <c r="M21">
        <v>0.16</v>
      </c>
      <c r="N21">
        <v>18</v>
      </c>
      <c r="O21">
        <v>0.04</v>
      </c>
      <c r="P21">
        <v>4</v>
      </c>
      <c r="Q21">
        <v>9.1</v>
      </c>
      <c r="R21">
        <v>1000</v>
      </c>
      <c r="S21">
        <v>4</v>
      </c>
      <c r="T21">
        <v>0.36</v>
      </c>
      <c r="U21">
        <v>40</v>
      </c>
      <c r="V21">
        <v>90</v>
      </c>
    </row>
    <row r="22" spans="1:22" x14ac:dyDescent="0.3">
      <c r="A22" t="s">
        <v>596</v>
      </c>
      <c r="B22" t="s">
        <v>595</v>
      </c>
      <c r="C22">
        <v>17.189876999999999</v>
      </c>
      <c r="D22">
        <v>-88.497649999999993</v>
      </c>
      <c r="E22" t="s">
        <v>594</v>
      </c>
      <c r="F22" t="s">
        <v>596</v>
      </c>
      <c r="G22">
        <v>84</v>
      </c>
      <c r="H22" t="s">
        <v>21</v>
      </c>
      <c r="I22">
        <v>2013</v>
      </c>
      <c r="J22">
        <v>331900</v>
      </c>
      <c r="K22">
        <v>39</v>
      </c>
      <c r="L22">
        <v>130</v>
      </c>
      <c r="M22">
        <v>5.9</v>
      </c>
      <c r="N22">
        <v>20</v>
      </c>
      <c r="O22">
        <v>0.9</v>
      </c>
      <c r="P22">
        <v>3</v>
      </c>
      <c r="Q22">
        <v>37</v>
      </c>
      <c r="R22">
        <v>120</v>
      </c>
      <c r="S22">
        <v>23</v>
      </c>
      <c r="T22">
        <v>8.6</v>
      </c>
      <c r="U22">
        <v>29</v>
      </c>
      <c r="V22">
        <v>99</v>
      </c>
    </row>
    <row r="23" spans="1:22" x14ac:dyDescent="0.3">
      <c r="A23" t="s">
        <v>593</v>
      </c>
      <c r="B23" t="s">
        <v>592</v>
      </c>
      <c r="C23">
        <v>9.3076899999999991</v>
      </c>
      <c r="D23">
        <v>2.3158340000000002</v>
      </c>
      <c r="E23" t="s">
        <v>591</v>
      </c>
      <c r="F23" t="s">
        <v>593</v>
      </c>
      <c r="G23">
        <v>204</v>
      </c>
      <c r="H23" t="s">
        <v>0</v>
      </c>
      <c r="I23">
        <v>2013</v>
      </c>
      <c r="J23">
        <v>10323474</v>
      </c>
      <c r="K23">
        <v>105</v>
      </c>
      <c r="L23">
        <v>11000</v>
      </c>
      <c r="M23">
        <v>12</v>
      </c>
      <c r="N23">
        <v>1300</v>
      </c>
      <c r="O23">
        <v>3.4</v>
      </c>
      <c r="P23">
        <v>350</v>
      </c>
      <c r="Q23">
        <v>70</v>
      </c>
      <c r="R23">
        <v>7200</v>
      </c>
      <c r="S23">
        <v>16</v>
      </c>
      <c r="T23">
        <v>11</v>
      </c>
      <c r="U23">
        <v>1100</v>
      </c>
      <c r="V23">
        <v>54</v>
      </c>
    </row>
    <row r="24" spans="1:22" x14ac:dyDescent="0.3">
      <c r="A24" t="s">
        <v>590</v>
      </c>
      <c r="B24" t="s">
        <v>589</v>
      </c>
      <c r="C24">
        <v>32.321384000000002</v>
      </c>
      <c r="D24">
        <v>-64.757369999999995</v>
      </c>
      <c r="E24" t="s">
        <v>588</v>
      </c>
      <c r="F24" t="s">
        <v>590</v>
      </c>
      <c r="G24">
        <v>60</v>
      </c>
      <c r="H24" t="s">
        <v>21</v>
      </c>
      <c r="I24">
        <v>2013</v>
      </c>
      <c r="J24">
        <v>65341</v>
      </c>
      <c r="K24">
        <v>0.36</v>
      </c>
      <c r="L24">
        <v>0.24</v>
      </c>
      <c r="M24">
        <v>0.02</v>
      </c>
      <c r="N24">
        <v>0.02</v>
      </c>
      <c r="O24">
        <v>0</v>
      </c>
      <c r="P24">
        <v>0</v>
      </c>
      <c r="Q24">
        <v>0</v>
      </c>
      <c r="R24">
        <v>0</v>
      </c>
    </row>
    <row r="25" spans="1:22" x14ac:dyDescent="0.3">
      <c r="A25" t="s">
        <v>587</v>
      </c>
      <c r="B25" t="s">
        <v>586</v>
      </c>
      <c r="C25">
        <v>27.514161999999999</v>
      </c>
      <c r="D25">
        <v>90.433600999999996</v>
      </c>
      <c r="E25" t="s">
        <v>585</v>
      </c>
      <c r="F25" t="s">
        <v>587</v>
      </c>
      <c r="G25">
        <v>64</v>
      </c>
      <c r="H25" t="s">
        <v>83</v>
      </c>
      <c r="I25">
        <v>2013</v>
      </c>
      <c r="J25">
        <v>753947</v>
      </c>
      <c r="K25">
        <v>196</v>
      </c>
      <c r="L25">
        <v>1500</v>
      </c>
      <c r="M25">
        <v>12</v>
      </c>
      <c r="N25">
        <v>88</v>
      </c>
      <c r="O25">
        <v>0</v>
      </c>
      <c r="P25">
        <v>0</v>
      </c>
      <c r="Q25">
        <v>169</v>
      </c>
      <c r="R25">
        <v>1300</v>
      </c>
      <c r="S25">
        <v>0.09</v>
      </c>
      <c r="T25">
        <v>0.15</v>
      </c>
      <c r="U25">
        <v>1.1000000000000001</v>
      </c>
      <c r="V25">
        <v>85</v>
      </c>
    </row>
    <row r="26" spans="1:22" x14ac:dyDescent="0.3">
      <c r="A26" s="1" t="s">
        <v>584</v>
      </c>
      <c r="B26" t="s">
        <v>583</v>
      </c>
      <c r="C26">
        <v>-16.290154000000001</v>
      </c>
      <c r="D26">
        <v>-63.588653000000001</v>
      </c>
      <c r="E26" t="s">
        <v>582</v>
      </c>
      <c r="F26" s="1" t="s">
        <v>584</v>
      </c>
      <c r="G26">
        <v>68</v>
      </c>
      <c r="H26" t="s">
        <v>21</v>
      </c>
      <c r="I26">
        <v>2013</v>
      </c>
      <c r="J26">
        <v>10671200</v>
      </c>
      <c r="K26">
        <v>196</v>
      </c>
      <c r="L26">
        <v>21000</v>
      </c>
      <c r="M26">
        <v>4</v>
      </c>
      <c r="N26">
        <v>430</v>
      </c>
      <c r="O26">
        <v>1.2</v>
      </c>
      <c r="P26">
        <v>120</v>
      </c>
      <c r="Q26">
        <v>123</v>
      </c>
      <c r="R26">
        <v>13000</v>
      </c>
      <c r="S26">
        <v>2.9</v>
      </c>
      <c r="T26">
        <v>3.6</v>
      </c>
      <c r="U26">
        <v>390</v>
      </c>
      <c r="V26">
        <v>63</v>
      </c>
    </row>
    <row r="27" spans="1:22" x14ac:dyDescent="0.3">
      <c r="A27" t="s">
        <v>581</v>
      </c>
      <c r="B27" t="s">
        <v>580</v>
      </c>
      <c r="C27">
        <v>12.2019</v>
      </c>
      <c r="D27">
        <v>68.2624</v>
      </c>
      <c r="E27" t="s">
        <v>579</v>
      </c>
      <c r="F27" t="s">
        <v>581</v>
      </c>
      <c r="G27">
        <v>535</v>
      </c>
      <c r="H27" t="s">
        <v>21</v>
      </c>
      <c r="I27">
        <v>2013</v>
      </c>
      <c r="J27">
        <v>19130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22" x14ac:dyDescent="0.3">
      <c r="A28" t="s">
        <v>578</v>
      </c>
      <c r="B28" t="s">
        <v>577</v>
      </c>
      <c r="C28">
        <v>43.915886</v>
      </c>
      <c r="D28">
        <v>17.679075999999998</v>
      </c>
      <c r="E28" t="s">
        <v>576</v>
      </c>
      <c r="F28" t="s">
        <v>578</v>
      </c>
      <c r="G28">
        <v>70</v>
      </c>
      <c r="H28" t="s">
        <v>28</v>
      </c>
      <c r="I28">
        <v>2013</v>
      </c>
      <c r="J28">
        <v>3829307</v>
      </c>
      <c r="K28">
        <v>69</v>
      </c>
      <c r="L28">
        <v>2700</v>
      </c>
      <c r="M28">
        <v>4.9000000000000004</v>
      </c>
      <c r="N28">
        <v>190</v>
      </c>
      <c r="O28">
        <v>0</v>
      </c>
      <c r="P28">
        <v>0</v>
      </c>
      <c r="Q28">
        <v>46</v>
      </c>
      <c r="R28">
        <v>1700</v>
      </c>
      <c r="V28">
        <v>72</v>
      </c>
    </row>
    <row r="29" spans="1:22" x14ac:dyDescent="0.3">
      <c r="A29" t="s">
        <v>575</v>
      </c>
      <c r="B29" t="s">
        <v>574</v>
      </c>
      <c r="C29">
        <v>-22.328474</v>
      </c>
      <c r="D29">
        <v>24.684866</v>
      </c>
      <c r="E29" t="s">
        <v>573</v>
      </c>
      <c r="F29" t="s">
        <v>575</v>
      </c>
      <c r="G29">
        <v>72</v>
      </c>
      <c r="H29" t="s">
        <v>0</v>
      </c>
      <c r="I29">
        <v>2013</v>
      </c>
      <c r="J29">
        <v>2021144</v>
      </c>
      <c r="K29">
        <v>348</v>
      </c>
      <c r="L29">
        <v>7000</v>
      </c>
      <c r="M29">
        <v>22</v>
      </c>
      <c r="N29">
        <v>440</v>
      </c>
      <c r="O29">
        <v>46</v>
      </c>
      <c r="P29">
        <v>930</v>
      </c>
      <c r="Q29">
        <v>414</v>
      </c>
      <c r="R29">
        <v>8400</v>
      </c>
      <c r="S29">
        <v>60</v>
      </c>
      <c r="T29">
        <v>247</v>
      </c>
      <c r="U29">
        <v>5000</v>
      </c>
      <c r="V29">
        <v>82</v>
      </c>
    </row>
    <row r="30" spans="1:22" x14ac:dyDescent="0.3">
      <c r="A30" t="s">
        <v>572</v>
      </c>
      <c r="B30" t="s">
        <v>571</v>
      </c>
      <c r="C30">
        <v>-14.235004</v>
      </c>
      <c r="D30">
        <v>-51.925280000000001</v>
      </c>
      <c r="E30" t="s">
        <v>570</v>
      </c>
      <c r="F30" t="s">
        <v>572</v>
      </c>
      <c r="G30">
        <v>76</v>
      </c>
      <c r="H30" t="s">
        <v>21</v>
      </c>
      <c r="I30">
        <v>2013</v>
      </c>
      <c r="J30">
        <v>200361925</v>
      </c>
      <c r="K30">
        <v>57</v>
      </c>
      <c r="L30">
        <v>110000</v>
      </c>
      <c r="M30">
        <v>2.2000000000000002</v>
      </c>
      <c r="N30">
        <v>4400</v>
      </c>
      <c r="O30">
        <v>1</v>
      </c>
      <c r="P30">
        <v>2100</v>
      </c>
      <c r="Q30">
        <v>46</v>
      </c>
      <c r="R30">
        <v>93000</v>
      </c>
      <c r="S30">
        <v>14</v>
      </c>
      <c r="T30">
        <v>6.5</v>
      </c>
      <c r="U30">
        <v>13000</v>
      </c>
      <c r="V30">
        <v>82</v>
      </c>
    </row>
    <row r="31" spans="1:22" x14ac:dyDescent="0.3">
      <c r="A31" t="s">
        <v>569</v>
      </c>
      <c r="B31" t="s">
        <v>568</v>
      </c>
      <c r="C31">
        <v>18.420694999999998</v>
      </c>
      <c r="D31">
        <v>-64.639967999999996</v>
      </c>
      <c r="E31" t="s">
        <v>567</v>
      </c>
      <c r="F31" t="s">
        <v>569</v>
      </c>
      <c r="G31">
        <v>92</v>
      </c>
      <c r="H31" t="s">
        <v>21</v>
      </c>
      <c r="I31">
        <v>2013</v>
      </c>
      <c r="J31">
        <v>28341</v>
      </c>
      <c r="K31">
        <v>6.9</v>
      </c>
      <c r="L31">
        <v>2</v>
      </c>
      <c r="M31">
        <v>4.0999999999999996</v>
      </c>
      <c r="N31">
        <v>1.2</v>
      </c>
      <c r="O31">
        <v>0</v>
      </c>
      <c r="P31">
        <v>0</v>
      </c>
      <c r="Q31">
        <v>4.0999999999999996</v>
      </c>
      <c r="R31">
        <v>1.1000000000000001</v>
      </c>
      <c r="V31">
        <v>87</v>
      </c>
    </row>
    <row r="32" spans="1:22" x14ac:dyDescent="0.3">
      <c r="A32" t="s">
        <v>566</v>
      </c>
      <c r="B32" t="s">
        <v>565</v>
      </c>
      <c r="C32">
        <v>4.5352769999999998</v>
      </c>
      <c r="D32">
        <v>114.72766900000001</v>
      </c>
      <c r="E32" t="s">
        <v>564</v>
      </c>
      <c r="F32" t="s">
        <v>566</v>
      </c>
      <c r="G32">
        <v>96</v>
      </c>
      <c r="H32" t="s">
        <v>14</v>
      </c>
      <c r="I32">
        <v>2013</v>
      </c>
      <c r="J32">
        <v>417784</v>
      </c>
      <c r="K32">
        <v>65</v>
      </c>
      <c r="L32">
        <v>270</v>
      </c>
      <c r="M32">
        <v>3</v>
      </c>
      <c r="N32">
        <v>13</v>
      </c>
      <c r="O32">
        <v>0</v>
      </c>
      <c r="P32">
        <v>0</v>
      </c>
      <c r="Q32">
        <v>58</v>
      </c>
      <c r="R32">
        <v>240</v>
      </c>
      <c r="V32">
        <v>87</v>
      </c>
    </row>
    <row r="33" spans="1:22" x14ac:dyDescent="0.3">
      <c r="A33" t="s">
        <v>563</v>
      </c>
      <c r="B33" t="s">
        <v>562</v>
      </c>
      <c r="C33">
        <v>42.733882999999999</v>
      </c>
      <c r="D33">
        <v>25.48583</v>
      </c>
      <c r="E33" t="s">
        <v>561</v>
      </c>
      <c r="F33" t="s">
        <v>563</v>
      </c>
      <c r="G33">
        <v>100</v>
      </c>
      <c r="H33" t="s">
        <v>28</v>
      </c>
      <c r="I33">
        <v>2013</v>
      </c>
      <c r="J33">
        <v>7222943</v>
      </c>
      <c r="K33">
        <v>37</v>
      </c>
      <c r="L33">
        <v>2700</v>
      </c>
      <c r="M33">
        <v>2.1</v>
      </c>
      <c r="N33">
        <v>150</v>
      </c>
      <c r="O33">
        <v>0.01</v>
      </c>
      <c r="P33">
        <v>1</v>
      </c>
      <c r="Q33">
        <v>29</v>
      </c>
      <c r="R33">
        <v>2100</v>
      </c>
      <c r="S33">
        <v>0.28999999999999998</v>
      </c>
      <c r="T33">
        <v>0.08</v>
      </c>
      <c r="U33">
        <v>6.1</v>
      </c>
      <c r="V33">
        <v>91</v>
      </c>
    </row>
    <row r="34" spans="1:22" x14ac:dyDescent="0.3">
      <c r="A34" t="s">
        <v>560</v>
      </c>
      <c r="B34" t="s">
        <v>559</v>
      </c>
      <c r="C34">
        <v>12.238333000000001</v>
      </c>
      <c r="D34">
        <v>-1.561593</v>
      </c>
      <c r="E34" t="s">
        <v>558</v>
      </c>
      <c r="F34" t="s">
        <v>560</v>
      </c>
      <c r="G34">
        <v>854</v>
      </c>
      <c r="H34" t="s">
        <v>0</v>
      </c>
      <c r="I34">
        <v>2013</v>
      </c>
      <c r="J34">
        <v>16934839</v>
      </c>
      <c r="K34">
        <v>80</v>
      </c>
      <c r="L34">
        <v>14000</v>
      </c>
      <c r="M34">
        <v>8.9</v>
      </c>
      <c r="N34">
        <v>1500</v>
      </c>
      <c r="O34">
        <v>2</v>
      </c>
      <c r="P34">
        <v>330</v>
      </c>
      <c r="Q34">
        <v>54</v>
      </c>
      <c r="R34">
        <v>9100</v>
      </c>
      <c r="S34">
        <v>13</v>
      </c>
      <c r="T34">
        <v>6.8</v>
      </c>
      <c r="U34">
        <v>1100</v>
      </c>
      <c r="V34">
        <v>59</v>
      </c>
    </row>
    <row r="35" spans="1:22" x14ac:dyDescent="0.3">
      <c r="A35" t="s">
        <v>557</v>
      </c>
      <c r="B35" t="s">
        <v>556</v>
      </c>
      <c r="C35">
        <v>-3.3730560000000001</v>
      </c>
      <c r="D35">
        <v>29.918886000000001</v>
      </c>
      <c r="E35" t="s">
        <v>555</v>
      </c>
      <c r="F35" t="s">
        <v>557</v>
      </c>
      <c r="G35">
        <v>108</v>
      </c>
      <c r="H35" t="s">
        <v>0</v>
      </c>
      <c r="I35">
        <v>2013</v>
      </c>
      <c r="J35">
        <v>10162532</v>
      </c>
      <c r="K35">
        <v>193</v>
      </c>
      <c r="L35">
        <v>20000</v>
      </c>
      <c r="M35">
        <v>22</v>
      </c>
      <c r="N35">
        <v>2300</v>
      </c>
      <c r="O35">
        <v>5.9</v>
      </c>
      <c r="P35">
        <v>600</v>
      </c>
      <c r="Q35">
        <v>128</v>
      </c>
      <c r="R35">
        <v>13000</v>
      </c>
      <c r="S35">
        <v>15</v>
      </c>
      <c r="T35">
        <v>19</v>
      </c>
      <c r="U35">
        <v>1900</v>
      </c>
      <c r="V35">
        <v>57</v>
      </c>
    </row>
    <row r="36" spans="1:22" x14ac:dyDescent="0.3">
      <c r="A36" t="s">
        <v>554</v>
      </c>
      <c r="B36" t="s">
        <v>553</v>
      </c>
      <c r="C36">
        <v>16.002082000000001</v>
      </c>
      <c r="D36">
        <v>-24.013197000000002</v>
      </c>
      <c r="E36" t="s">
        <v>552</v>
      </c>
      <c r="F36" t="s">
        <v>554</v>
      </c>
      <c r="G36">
        <v>132</v>
      </c>
      <c r="H36" t="s">
        <v>0</v>
      </c>
      <c r="I36">
        <v>2013</v>
      </c>
      <c r="J36">
        <v>498897</v>
      </c>
      <c r="K36">
        <v>238</v>
      </c>
      <c r="L36">
        <v>1200</v>
      </c>
      <c r="M36">
        <v>30</v>
      </c>
      <c r="N36">
        <v>150</v>
      </c>
      <c r="O36">
        <v>3</v>
      </c>
      <c r="P36">
        <v>15</v>
      </c>
      <c r="Q36">
        <v>143</v>
      </c>
      <c r="R36">
        <v>710</v>
      </c>
      <c r="S36">
        <v>6.8</v>
      </c>
      <c r="T36">
        <v>9.6999999999999993</v>
      </c>
      <c r="U36">
        <v>48</v>
      </c>
      <c r="V36">
        <v>43</v>
      </c>
    </row>
    <row r="37" spans="1:22" x14ac:dyDescent="0.3">
      <c r="A37" t="s">
        <v>551</v>
      </c>
      <c r="B37" t="s">
        <v>550</v>
      </c>
      <c r="C37">
        <v>12.565678999999999</v>
      </c>
      <c r="D37">
        <v>104.99096299999999</v>
      </c>
      <c r="E37" t="s">
        <v>549</v>
      </c>
      <c r="F37" t="s">
        <v>551</v>
      </c>
      <c r="G37">
        <v>116</v>
      </c>
      <c r="H37" t="s">
        <v>14</v>
      </c>
      <c r="I37">
        <v>2013</v>
      </c>
      <c r="J37">
        <v>15135169</v>
      </c>
      <c r="K37">
        <v>715</v>
      </c>
      <c r="L37">
        <v>110000</v>
      </c>
      <c r="M37">
        <v>66</v>
      </c>
      <c r="N37">
        <v>10000</v>
      </c>
      <c r="O37">
        <v>3.9</v>
      </c>
      <c r="P37">
        <v>590</v>
      </c>
      <c r="Q37">
        <v>400</v>
      </c>
      <c r="R37">
        <v>61000</v>
      </c>
      <c r="S37">
        <v>3.9</v>
      </c>
      <c r="T37">
        <v>15</v>
      </c>
      <c r="U37">
        <v>2300</v>
      </c>
      <c r="V37">
        <v>62</v>
      </c>
    </row>
    <row r="38" spans="1:22" x14ac:dyDescent="0.3">
      <c r="A38" t="s">
        <v>548</v>
      </c>
      <c r="B38" t="s">
        <v>547</v>
      </c>
      <c r="C38">
        <v>7.3697220000000003</v>
      </c>
      <c r="D38">
        <v>12.354722000000001</v>
      </c>
      <c r="E38" t="s">
        <v>546</v>
      </c>
      <c r="F38" t="s">
        <v>548</v>
      </c>
      <c r="G38">
        <v>120</v>
      </c>
      <c r="H38" t="s">
        <v>0</v>
      </c>
      <c r="I38">
        <v>2013</v>
      </c>
      <c r="J38">
        <v>22253959</v>
      </c>
      <c r="K38">
        <v>299</v>
      </c>
      <c r="L38">
        <v>66000</v>
      </c>
      <c r="M38">
        <v>35</v>
      </c>
      <c r="N38">
        <v>7800</v>
      </c>
      <c r="O38">
        <v>35</v>
      </c>
      <c r="P38">
        <v>7900</v>
      </c>
      <c r="Q38">
        <v>235</v>
      </c>
      <c r="R38">
        <v>52000</v>
      </c>
      <c r="S38">
        <v>37</v>
      </c>
      <c r="T38">
        <v>87</v>
      </c>
      <c r="U38">
        <v>19000</v>
      </c>
      <c r="V38">
        <v>49</v>
      </c>
    </row>
    <row r="39" spans="1:22" x14ac:dyDescent="0.3">
      <c r="A39" t="s">
        <v>545</v>
      </c>
      <c r="B39" t="s">
        <v>544</v>
      </c>
      <c r="C39">
        <v>56.130366000000002</v>
      </c>
      <c r="D39">
        <v>-106.346771</v>
      </c>
      <c r="E39" t="s">
        <v>543</v>
      </c>
      <c r="F39" t="s">
        <v>545</v>
      </c>
      <c r="G39">
        <v>124</v>
      </c>
      <c r="H39" t="s">
        <v>21</v>
      </c>
      <c r="I39">
        <v>2013</v>
      </c>
      <c r="J39">
        <v>35181704</v>
      </c>
      <c r="K39">
        <v>6.2</v>
      </c>
      <c r="L39">
        <v>2200</v>
      </c>
      <c r="M39">
        <v>0.18</v>
      </c>
      <c r="N39">
        <v>62</v>
      </c>
      <c r="O39">
        <v>0.04</v>
      </c>
      <c r="P39">
        <v>13</v>
      </c>
      <c r="Q39">
        <v>5</v>
      </c>
      <c r="R39">
        <v>1800</v>
      </c>
      <c r="S39">
        <v>7.2</v>
      </c>
      <c r="T39">
        <v>0.36</v>
      </c>
      <c r="U39">
        <v>130</v>
      </c>
      <c r="V39">
        <v>92</v>
      </c>
    </row>
    <row r="40" spans="1:22" x14ac:dyDescent="0.3">
      <c r="A40" t="s">
        <v>542</v>
      </c>
      <c r="B40" t="s">
        <v>541</v>
      </c>
      <c r="C40">
        <v>19.513469000000001</v>
      </c>
      <c r="D40">
        <v>-80.566956000000005</v>
      </c>
      <c r="E40" t="s">
        <v>540</v>
      </c>
      <c r="F40" t="s">
        <v>542</v>
      </c>
      <c r="G40">
        <v>136</v>
      </c>
      <c r="H40" t="s">
        <v>21</v>
      </c>
      <c r="I40">
        <v>2013</v>
      </c>
      <c r="J40">
        <v>58435</v>
      </c>
      <c r="K40">
        <v>11</v>
      </c>
      <c r="L40">
        <v>6.5</v>
      </c>
      <c r="M40">
        <v>0</v>
      </c>
      <c r="N40">
        <v>0</v>
      </c>
      <c r="O40">
        <v>0</v>
      </c>
      <c r="P40">
        <v>0</v>
      </c>
      <c r="Q40">
        <v>9.8000000000000007</v>
      </c>
      <c r="R40">
        <v>5.8</v>
      </c>
      <c r="V40">
        <v>87</v>
      </c>
    </row>
    <row r="41" spans="1:22" x14ac:dyDescent="0.3">
      <c r="A41" t="s">
        <v>539</v>
      </c>
      <c r="B41" t="s">
        <v>538</v>
      </c>
      <c r="C41">
        <v>6.6111110000000002</v>
      </c>
      <c r="D41">
        <v>20.939444000000002</v>
      </c>
      <c r="E41" t="s">
        <v>537</v>
      </c>
      <c r="F41" t="s">
        <v>539</v>
      </c>
      <c r="G41">
        <v>140</v>
      </c>
      <c r="H41" t="s">
        <v>0</v>
      </c>
      <c r="I41">
        <v>2013</v>
      </c>
      <c r="J41">
        <v>4616417</v>
      </c>
      <c r="K41">
        <v>422</v>
      </c>
      <c r="L41">
        <v>20000</v>
      </c>
      <c r="M41">
        <v>49</v>
      </c>
      <c r="N41">
        <v>2200</v>
      </c>
      <c r="O41">
        <v>61</v>
      </c>
      <c r="P41">
        <v>2800</v>
      </c>
      <c r="Q41">
        <v>359</v>
      </c>
      <c r="R41">
        <v>17000</v>
      </c>
      <c r="S41">
        <v>42</v>
      </c>
      <c r="T41">
        <v>150</v>
      </c>
      <c r="U41">
        <v>6900</v>
      </c>
      <c r="V41">
        <v>52</v>
      </c>
    </row>
    <row r="42" spans="1:22" x14ac:dyDescent="0.3">
      <c r="A42" t="s">
        <v>536</v>
      </c>
      <c r="B42" t="s">
        <v>535</v>
      </c>
      <c r="C42">
        <v>15.454166000000001</v>
      </c>
      <c r="D42">
        <v>18.732206999999999</v>
      </c>
      <c r="E42" t="s">
        <v>534</v>
      </c>
      <c r="F42" t="s">
        <v>536</v>
      </c>
      <c r="G42">
        <v>148</v>
      </c>
      <c r="H42" t="s">
        <v>0</v>
      </c>
      <c r="I42">
        <v>2013</v>
      </c>
      <c r="J42">
        <v>12825314</v>
      </c>
      <c r="K42">
        <v>200</v>
      </c>
      <c r="L42">
        <v>26000</v>
      </c>
      <c r="M42">
        <v>22</v>
      </c>
      <c r="N42">
        <v>2900</v>
      </c>
      <c r="O42">
        <v>12</v>
      </c>
      <c r="P42">
        <v>1500</v>
      </c>
      <c r="Q42">
        <v>151</v>
      </c>
      <c r="R42">
        <v>19000</v>
      </c>
      <c r="S42">
        <v>24</v>
      </c>
      <c r="T42">
        <v>36</v>
      </c>
      <c r="U42">
        <v>4600</v>
      </c>
      <c r="V42">
        <v>58</v>
      </c>
    </row>
    <row r="43" spans="1:22" x14ac:dyDescent="0.3">
      <c r="A43" t="s">
        <v>533</v>
      </c>
      <c r="B43" t="s">
        <v>532</v>
      </c>
      <c r="C43">
        <v>-35.675147000000003</v>
      </c>
      <c r="D43">
        <v>-71.542968999999999</v>
      </c>
      <c r="E43" t="s">
        <v>531</v>
      </c>
      <c r="F43" t="s">
        <v>533</v>
      </c>
      <c r="G43">
        <v>152</v>
      </c>
      <c r="H43" t="s">
        <v>21</v>
      </c>
      <c r="I43">
        <v>2013</v>
      </c>
      <c r="J43">
        <v>17619708</v>
      </c>
      <c r="K43">
        <v>19</v>
      </c>
      <c r="L43">
        <v>3300</v>
      </c>
      <c r="M43">
        <v>1.2</v>
      </c>
      <c r="N43">
        <v>220</v>
      </c>
      <c r="O43">
        <v>0.03</v>
      </c>
      <c r="P43">
        <v>6</v>
      </c>
      <c r="Q43">
        <v>16</v>
      </c>
      <c r="R43">
        <v>2700</v>
      </c>
      <c r="S43">
        <v>1.7</v>
      </c>
      <c r="T43">
        <v>0.27</v>
      </c>
      <c r="U43">
        <v>47</v>
      </c>
      <c r="V43">
        <v>88</v>
      </c>
    </row>
    <row r="44" spans="1:22" x14ac:dyDescent="0.3">
      <c r="A44" t="s">
        <v>525</v>
      </c>
      <c r="B44" t="s">
        <v>530</v>
      </c>
      <c r="C44">
        <v>35.861660000000001</v>
      </c>
      <c r="D44">
        <v>104.195397</v>
      </c>
      <c r="E44" t="s">
        <v>529</v>
      </c>
      <c r="F44" t="s">
        <v>525</v>
      </c>
      <c r="G44">
        <v>156</v>
      </c>
      <c r="H44" t="s">
        <v>14</v>
      </c>
      <c r="I44">
        <v>2013</v>
      </c>
      <c r="J44">
        <v>1385566537</v>
      </c>
      <c r="K44">
        <v>94</v>
      </c>
      <c r="L44">
        <v>1300000</v>
      </c>
      <c r="M44">
        <v>3</v>
      </c>
      <c r="N44">
        <v>41000</v>
      </c>
      <c r="O44">
        <v>0.05</v>
      </c>
      <c r="P44">
        <v>670</v>
      </c>
      <c r="Q44">
        <v>70</v>
      </c>
      <c r="R44">
        <v>980000</v>
      </c>
      <c r="S44">
        <v>0.46</v>
      </c>
      <c r="T44">
        <v>0.33</v>
      </c>
      <c r="U44">
        <v>4500</v>
      </c>
      <c r="V44">
        <v>87</v>
      </c>
    </row>
    <row r="45" spans="1:22" x14ac:dyDescent="0.3">
      <c r="A45" t="s">
        <v>528</v>
      </c>
      <c r="B45" t="s">
        <v>527</v>
      </c>
      <c r="C45">
        <v>22.396428</v>
      </c>
      <c r="D45">
        <v>114.109497</v>
      </c>
      <c r="E45" t="s">
        <v>526</v>
      </c>
      <c r="F45" t="s">
        <v>528</v>
      </c>
      <c r="G45">
        <v>344</v>
      </c>
      <c r="H45" t="s">
        <v>14</v>
      </c>
      <c r="I45">
        <v>2013</v>
      </c>
      <c r="J45">
        <v>7203836</v>
      </c>
      <c r="K45">
        <v>99</v>
      </c>
      <c r="L45">
        <v>7100</v>
      </c>
      <c r="M45">
        <v>2.6</v>
      </c>
      <c r="N45">
        <v>190</v>
      </c>
      <c r="O45">
        <v>0</v>
      </c>
      <c r="P45">
        <v>0</v>
      </c>
      <c r="Q45">
        <v>76</v>
      </c>
      <c r="R45">
        <v>5500</v>
      </c>
      <c r="V45">
        <v>87</v>
      </c>
    </row>
    <row r="46" spans="1:22" x14ac:dyDescent="0.3">
      <c r="A46" s="1" t="s">
        <v>525</v>
      </c>
      <c r="B46" t="s">
        <v>524</v>
      </c>
      <c r="C46">
        <v>22.198744999999999</v>
      </c>
      <c r="D46">
        <v>113.543873</v>
      </c>
      <c r="E46" t="s">
        <v>523</v>
      </c>
      <c r="F46" s="1" t="s">
        <v>525</v>
      </c>
      <c r="G46">
        <v>446</v>
      </c>
      <c r="H46" t="s">
        <v>14</v>
      </c>
      <c r="I46">
        <v>2013</v>
      </c>
      <c r="J46">
        <v>566375</v>
      </c>
      <c r="K46">
        <v>116</v>
      </c>
      <c r="L46">
        <v>660</v>
      </c>
      <c r="M46">
        <v>2.8</v>
      </c>
      <c r="N46">
        <v>16</v>
      </c>
      <c r="O46">
        <v>0</v>
      </c>
      <c r="P46">
        <v>0</v>
      </c>
      <c r="Q46">
        <v>88</v>
      </c>
      <c r="R46">
        <v>500</v>
      </c>
      <c r="V46">
        <v>87</v>
      </c>
    </row>
    <row r="47" spans="1:22" x14ac:dyDescent="0.3">
      <c r="A47" t="s">
        <v>522</v>
      </c>
      <c r="B47" t="s">
        <v>521</v>
      </c>
      <c r="C47">
        <v>4.5708679999999999</v>
      </c>
      <c r="D47">
        <v>-74.297332999999995</v>
      </c>
      <c r="E47" t="s">
        <v>520</v>
      </c>
      <c r="F47" t="s">
        <v>522</v>
      </c>
      <c r="G47">
        <v>170</v>
      </c>
      <c r="H47" t="s">
        <v>21</v>
      </c>
      <c r="I47">
        <v>2013</v>
      </c>
      <c r="J47">
        <v>48321405</v>
      </c>
      <c r="K47">
        <v>43</v>
      </c>
      <c r="L47">
        <v>21000</v>
      </c>
      <c r="M47">
        <v>1.6</v>
      </c>
      <c r="N47">
        <v>770</v>
      </c>
      <c r="O47">
        <v>0.63</v>
      </c>
      <c r="P47">
        <v>300</v>
      </c>
      <c r="Q47">
        <v>32</v>
      </c>
      <c r="R47">
        <v>16000</v>
      </c>
      <c r="S47">
        <v>9.4</v>
      </c>
      <c r="T47">
        <v>3</v>
      </c>
      <c r="U47">
        <v>1500</v>
      </c>
      <c r="V47">
        <v>75</v>
      </c>
    </row>
    <row r="48" spans="1:22" x14ac:dyDescent="0.3">
      <c r="A48" t="s">
        <v>519</v>
      </c>
      <c r="B48" t="s">
        <v>518</v>
      </c>
      <c r="C48">
        <v>-11.875000999999999</v>
      </c>
      <c r="D48">
        <v>43.872219000000001</v>
      </c>
      <c r="E48" t="s">
        <v>517</v>
      </c>
      <c r="F48" t="s">
        <v>519</v>
      </c>
      <c r="G48">
        <v>174</v>
      </c>
      <c r="H48" t="s">
        <v>0</v>
      </c>
      <c r="I48">
        <v>2013</v>
      </c>
      <c r="J48">
        <v>734917</v>
      </c>
      <c r="K48">
        <v>62</v>
      </c>
      <c r="L48">
        <v>450</v>
      </c>
      <c r="M48">
        <v>7.8</v>
      </c>
      <c r="N48">
        <v>58</v>
      </c>
      <c r="O48">
        <v>0</v>
      </c>
      <c r="P48">
        <v>0</v>
      </c>
      <c r="Q48">
        <v>34</v>
      </c>
      <c r="R48">
        <v>250</v>
      </c>
      <c r="V48">
        <v>48</v>
      </c>
    </row>
    <row r="49" spans="1:22" x14ac:dyDescent="0.3">
      <c r="A49" t="s">
        <v>516</v>
      </c>
      <c r="B49" t="s">
        <v>515</v>
      </c>
      <c r="C49">
        <v>-0.228021</v>
      </c>
      <c r="D49">
        <v>15.827659000000001</v>
      </c>
      <c r="E49" t="s">
        <v>514</v>
      </c>
      <c r="F49" t="s">
        <v>516</v>
      </c>
      <c r="G49">
        <v>178</v>
      </c>
      <c r="H49" t="s">
        <v>0</v>
      </c>
      <c r="I49">
        <v>2013</v>
      </c>
      <c r="J49">
        <v>4447632</v>
      </c>
      <c r="K49">
        <v>462</v>
      </c>
      <c r="L49">
        <v>21000</v>
      </c>
      <c r="M49">
        <v>44</v>
      </c>
      <c r="N49">
        <v>2000</v>
      </c>
      <c r="O49">
        <v>35</v>
      </c>
      <c r="P49">
        <v>1600</v>
      </c>
      <c r="Q49">
        <v>382</v>
      </c>
      <c r="R49">
        <v>17000</v>
      </c>
      <c r="S49">
        <v>31</v>
      </c>
      <c r="T49">
        <v>120</v>
      </c>
      <c r="U49">
        <v>5300</v>
      </c>
      <c r="V49">
        <v>63</v>
      </c>
    </row>
    <row r="50" spans="1:22" x14ac:dyDescent="0.3">
      <c r="A50" t="s">
        <v>513</v>
      </c>
      <c r="B50" t="s">
        <v>512</v>
      </c>
      <c r="C50">
        <v>-21.236736000000001</v>
      </c>
      <c r="D50">
        <v>-159.777671</v>
      </c>
      <c r="E50" t="s">
        <v>511</v>
      </c>
      <c r="F50" t="s">
        <v>513</v>
      </c>
      <c r="G50">
        <v>184</v>
      </c>
      <c r="H50" t="s">
        <v>14</v>
      </c>
      <c r="I50">
        <v>2013</v>
      </c>
      <c r="J50">
        <v>20629</v>
      </c>
      <c r="K50">
        <v>18</v>
      </c>
      <c r="L50">
        <v>3.7</v>
      </c>
      <c r="M50">
        <v>2</v>
      </c>
      <c r="N50">
        <v>0.41</v>
      </c>
      <c r="O50">
        <v>0</v>
      </c>
      <c r="P50">
        <v>0</v>
      </c>
      <c r="Q50">
        <v>11</v>
      </c>
      <c r="R50">
        <v>2.2999999999999998</v>
      </c>
      <c r="V50">
        <v>87</v>
      </c>
    </row>
    <row r="51" spans="1:22" x14ac:dyDescent="0.3">
      <c r="A51" t="s">
        <v>510</v>
      </c>
      <c r="B51" t="s">
        <v>509</v>
      </c>
      <c r="C51">
        <v>9.7489170000000005</v>
      </c>
      <c r="D51">
        <v>-83.753428</v>
      </c>
      <c r="E51" t="s">
        <v>508</v>
      </c>
      <c r="F51" t="s">
        <v>510</v>
      </c>
      <c r="G51">
        <v>188</v>
      </c>
      <c r="H51" t="s">
        <v>21</v>
      </c>
      <c r="I51">
        <v>2013</v>
      </c>
      <c r="J51">
        <v>4872166</v>
      </c>
      <c r="K51">
        <v>15</v>
      </c>
      <c r="L51">
        <v>720</v>
      </c>
      <c r="M51">
        <v>0.67</v>
      </c>
      <c r="N51">
        <v>33</v>
      </c>
      <c r="O51">
        <v>0.16</v>
      </c>
      <c r="P51">
        <v>8</v>
      </c>
      <c r="Q51">
        <v>11</v>
      </c>
      <c r="R51">
        <v>560</v>
      </c>
      <c r="S51">
        <v>9</v>
      </c>
      <c r="T51">
        <v>1</v>
      </c>
      <c r="U51">
        <v>50</v>
      </c>
      <c r="V51">
        <v>74</v>
      </c>
    </row>
    <row r="52" spans="1:22" x14ac:dyDescent="0.3">
      <c r="A52" t="s">
        <v>507</v>
      </c>
      <c r="B52" t="s">
        <v>506</v>
      </c>
      <c r="C52">
        <v>7.5399890000000003</v>
      </c>
      <c r="D52">
        <v>-5.5470800000000002</v>
      </c>
      <c r="E52" t="s">
        <v>505</v>
      </c>
      <c r="F52" t="s">
        <v>507</v>
      </c>
      <c r="G52">
        <v>384</v>
      </c>
      <c r="H52" t="s">
        <v>0</v>
      </c>
      <c r="I52">
        <v>2013</v>
      </c>
      <c r="J52">
        <v>20316086</v>
      </c>
      <c r="K52">
        <v>215</v>
      </c>
      <c r="L52">
        <v>44000</v>
      </c>
      <c r="M52">
        <v>20</v>
      </c>
      <c r="N52">
        <v>4000</v>
      </c>
      <c r="O52">
        <v>10</v>
      </c>
      <c r="P52">
        <v>2100</v>
      </c>
      <c r="Q52">
        <v>170</v>
      </c>
      <c r="R52">
        <v>35000</v>
      </c>
      <c r="S52">
        <v>23</v>
      </c>
      <c r="T52">
        <v>39</v>
      </c>
      <c r="U52">
        <v>8000</v>
      </c>
      <c r="V52">
        <v>72</v>
      </c>
    </row>
    <row r="53" spans="1:22" x14ac:dyDescent="0.3">
      <c r="A53" t="s">
        <v>504</v>
      </c>
      <c r="B53" t="s">
        <v>503</v>
      </c>
      <c r="C53">
        <v>45.1</v>
      </c>
      <c r="D53">
        <v>15.2</v>
      </c>
      <c r="E53" t="s">
        <v>502</v>
      </c>
      <c r="F53" t="s">
        <v>504</v>
      </c>
      <c r="G53">
        <v>191</v>
      </c>
      <c r="H53" t="s">
        <v>28</v>
      </c>
      <c r="I53">
        <v>2013</v>
      </c>
      <c r="J53">
        <v>4289714</v>
      </c>
      <c r="K53">
        <v>18</v>
      </c>
      <c r="L53">
        <v>790</v>
      </c>
      <c r="M53">
        <v>1.2</v>
      </c>
      <c r="N53">
        <v>52</v>
      </c>
      <c r="O53">
        <v>0</v>
      </c>
      <c r="P53">
        <v>0</v>
      </c>
      <c r="Q53">
        <v>13</v>
      </c>
      <c r="R53">
        <v>580</v>
      </c>
      <c r="S53">
        <v>0.35</v>
      </c>
      <c r="T53">
        <v>0.05</v>
      </c>
      <c r="U53">
        <v>2</v>
      </c>
      <c r="V53">
        <v>89</v>
      </c>
    </row>
    <row r="54" spans="1:22" x14ac:dyDescent="0.3">
      <c r="A54" t="s">
        <v>501</v>
      </c>
      <c r="B54" t="s">
        <v>500</v>
      </c>
      <c r="C54">
        <v>21.521757000000001</v>
      </c>
      <c r="D54">
        <v>-77.781166999999996</v>
      </c>
      <c r="E54" t="s">
        <v>499</v>
      </c>
      <c r="F54" t="s">
        <v>501</v>
      </c>
      <c r="G54">
        <v>192</v>
      </c>
      <c r="H54" t="s">
        <v>21</v>
      </c>
      <c r="I54">
        <v>2013</v>
      </c>
      <c r="J54">
        <v>11265629</v>
      </c>
      <c r="K54">
        <v>13</v>
      </c>
      <c r="L54">
        <v>1500</v>
      </c>
      <c r="M54">
        <v>0.33</v>
      </c>
      <c r="N54">
        <v>37</v>
      </c>
      <c r="O54">
        <v>0.04</v>
      </c>
      <c r="P54">
        <v>5</v>
      </c>
      <c r="Q54">
        <v>9.3000000000000007</v>
      </c>
      <c r="R54">
        <v>1000</v>
      </c>
      <c r="S54">
        <v>2.5</v>
      </c>
      <c r="T54">
        <v>0.23</v>
      </c>
      <c r="U54">
        <v>26</v>
      </c>
      <c r="V54">
        <v>72</v>
      </c>
    </row>
    <row r="55" spans="1:22" x14ac:dyDescent="0.3">
      <c r="A55" t="s">
        <v>498</v>
      </c>
      <c r="B55" t="s">
        <v>497</v>
      </c>
      <c r="C55">
        <v>12.169</v>
      </c>
      <c r="D55">
        <v>68.989999999999995</v>
      </c>
      <c r="E55" t="s">
        <v>496</v>
      </c>
      <c r="F55" t="s">
        <v>498</v>
      </c>
      <c r="G55">
        <v>531</v>
      </c>
      <c r="H55" t="s">
        <v>21</v>
      </c>
      <c r="I55">
        <v>2013</v>
      </c>
      <c r="J55">
        <v>158760</v>
      </c>
      <c r="K55">
        <v>1.9</v>
      </c>
      <c r="L55">
        <v>3</v>
      </c>
      <c r="M55">
        <v>0.12</v>
      </c>
      <c r="N55">
        <v>0.19</v>
      </c>
      <c r="O55">
        <v>0</v>
      </c>
      <c r="P55">
        <v>0</v>
      </c>
      <c r="Q55">
        <v>1.4</v>
      </c>
      <c r="R55">
        <v>2.2999999999999998</v>
      </c>
      <c r="V55">
        <v>87</v>
      </c>
    </row>
    <row r="56" spans="1:22" x14ac:dyDescent="0.3">
      <c r="A56" t="s">
        <v>495</v>
      </c>
      <c r="B56" t="s">
        <v>494</v>
      </c>
      <c r="C56">
        <v>35.126412999999999</v>
      </c>
      <c r="D56">
        <v>33.429859</v>
      </c>
      <c r="E56" t="s">
        <v>493</v>
      </c>
      <c r="F56" t="s">
        <v>495</v>
      </c>
      <c r="G56">
        <v>196</v>
      </c>
      <c r="H56" t="s">
        <v>28</v>
      </c>
      <c r="I56">
        <v>2013</v>
      </c>
      <c r="J56">
        <v>1141166</v>
      </c>
      <c r="K56">
        <v>6.6</v>
      </c>
      <c r="L56">
        <v>75</v>
      </c>
      <c r="M56">
        <v>0.2</v>
      </c>
      <c r="N56">
        <v>2.2999999999999998</v>
      </c>
      <c r="O56">
        <v>0</v>
      </c>
      <c r="P56">
        <v>0</v>
      </c>
      <c r="Q56">
        <v>5.8</v>
      </c>
      <c r="R56">
        <v>66</v>
      </c>
      <c r="V56">
        <v>62</v>
      </c>
    </row>
    <row r="57" spans="1:22" x14ac:dyDescent="0.3">
      <c r="A57" t="s">
        <v>492</v>
      </c>
      <c r="B57" t="s">
        <v>491</v>
      </c>
      <c r="C57">
        <v>49.817492000000001</v>
      </c>
      <c r="D57">
        <v>15.472962000000001</v>
      </c>
      <c r="E57" t="s">
        <v>490</v>
      </c>
      <c r="F57" t="s">
        <v>492</v>
      </c>
      <c r="G57">
        <v>203</v>
      </c>
      <c r="H57" t="s">
        <v>28</v>
      </c>
      <c r="I57">
        <v>2013</v>
      </c>
      <c r="J57">
        <v>10702197</v>
      </c>
      <c r="K57">
        <v>7.1</v>
      </c>
      <c r="L57">
        <v>760</v>
      </c>
      <c r="M57">
        <v>0.26</v>
      </c>
      <c r="N57">
        <v>28</v>
      </c>
      <c r="O57">
        <v>0</v>
      </c>
      <c r="P57">
        <v>0</v>
      </c>
      <c r="Q57">
        <v>5.5</v>
      </c>
      <c r="R57">
        <v>590</v>
      </c>
      <c r="S57">
        <v>0.26</v>
      </c>
      <c r="T57">
        <v>0.01</v>
      </c>
      <c r="U57">
        <v>1.5</v>
      </c>
      <c r="V57">
        <v>81</v>
      </c>
    </row>
    <row r="58" spans="1:22" x14ac:dyDescent="0.3">
      <c r="A58" t="s">
        <v>489</v>
      </c>
      <c r="B58" t="s">
        <v>488</v>
      </c>
      <c r="C58">
        <v>40.339852</v>
      </c>
      <c r="D58">
        <v>127.510093</v>
      </c>
      <c r="E58" t="s">
        <v>487</v>
      </c>
      <c r="F58" t="s">
        <v>489</v>
      </c>
      <c r="G58">
        <v>408</v>
      </c>
      <c r="H58" t="s">
        <v>83</v>
      </c>
      <c r="I58">
        <v>2013</v>
      </c>
      <c r="J58">
        <v>24895480</v>
      </c>
      <c r="K58">
        <v>536</v>
      </c>
      <c r="L58">
        <v>130000</v>
      </c>
      <c r="M58">
        <v>27</v>
      </c>
      <c r="N58">
        <v>6700</v>
      </c>
      <c r="O58">
        <v>7.0000000000000007E-2</v>
      </c>
      <c r="P58">
        <v>18</v>
      </c>
      <c r="Q58">
        <v>429</v>
      </c>
      <c r="R58">
        <v>110000</v>
      </c>
      <c r="S58">
        <v>0.11</v>
      </c>
      <c r="T58">
        <v>0.49</v>
      </c>
      <c r="U58">
        <v>120</v>
      </c>
      <c r="V58">
        <v>91</v>
      </c>
    </row>
    <row r="59" spans="1:22" x14ac:dyDescent="0.3">
      <c r="A59" t="s">
        <v>486</v>
      </c>
      <c r="B59" t="s">
        <v>485</v>
      </c>
      <c r="C59">
        <v>-4.0383329999999997</v>
      </c>
      <c r="D59">
        <v>21.758664</v>
      </c>
      <c r="E59" t="s">
        <v>484</v>
      </c>
      <c r="F59" t="s">
        <v>486</v>
      </c>
      <c r="G59">
        <v>180</v>
      </c>
      <c r="H59" t="s">
        <v>0</v>
      </c>
      <c r="I59">
        <v>2013</v>
      </c>
      <c r="J59">
        <v>67513677</v>
      </c>
      <c r="K59">
        <v>549</v>
      </c>
      <c r="L59">
        <v>370000</v>
      </c>
      <c r="M59">
        <v>68</v>
      </c>
      <c r="N59">
        <v>46000</v>
      </c>
      <c r="O59">
        <v>9.5</v>
      </c>
      <c r="P59">
        <v>6400</v>
      </c>
      <c r="Q59">
        <v>326</v>
      </c>
      <c r="R59">
        <v>220000</v>
      </c>
      <c r="S59">
        <v>7.5</v>
      </c>
      <c r="T59">
        <v>24</v>
      </c>
      <c r="U59">
        <v>16000</v>
      </c>
      <c r="V59">
        <v>51</v>
      </c>
    </row>
    <row r="60" spans="1:22" x14ac:dyDescent="0.3">
      <c r="A60" t="s">
        <v>483</v>
      </c>
      <c r="B60" t="s">
        <v>482</v>
      </c>
      <c r="C60">
        <v>56.263919999999999</v>
      </c>
      <c r="D60">
        <v>9.5017849999999999</v>
      </c>
      <c r="E60" t="s">
        <v>481</v>
      </c>
      <c r="F60" t="s">
        <v>483</v>
      </c>
      <c r="G60">
        <v>208</v>
      </c>
      <c r="H60" t="s">
        <v>28</v>
      </c>
      <c r="I60">
        <v>2013</v>
      </c>
      <c r="J60">
        <v>5619096</v>
      </c>
      <c r="K60">
        <v>8.5</v>
      </c>
      <c r="L60">
        <v>480</v>
      </c>
      <c r="M60">
        <v>0.42</v>
      </c>
      <c r="N60">
        <v>24</v>
      </c>
      <c r="O60">
        <v>0.02</v>
      </c>
      <c r="P60">
        <v>1</v>
      </c>
      <c r="Q60">
        <v>7</v>
      </c>
      <c r="R60">
        <v>400</v>
      </c>
      <c r="S60">
        <v>3.2</v>
      </c>
      <c r="T60">
        <v>0.23</v>
      </c>
      <c r="U60">
        <v>13</v>
      </c>
      <c r="V60">
        <v>84</v>
      </c>
    </row>
    <row r="61" spans="1:22" x14ac:dyDescent="0.3">
      <c r="A61" t="s">
        <v>480</v>
      </c>
      <c r="B61" t="s">
        <v>479</v>
      </c>
      <c r="C61">
        <v>11.825138000000001</v>
      </c>
      <c r="D61">
        <v>42.590274999999998</v>
      </c>
      <c r="E61" t="s">
        <v>478</v>
      </c>
      <c r="F61" t="s">
        <v>480</v>
      </c>
      <c r="G61">
        <v>262</v>
      </c>
      <c r="H61" t="s">
        <v>7</v>
      </c>
      <c r="I61">
        <v>2013</v>
      </c>
      <c r="J61">
        <v>872932</v>
      </c>
      <c r="K61">
        <v>906</v>
      </c>
      <c r="L61">
        <v>7900</v>
      </c>
      <c r="M61">
        <v>100</v>
      </c>
      <c r="N61">
        <v>870</v>
      </c>
      <c r="O61">
        <v>14</v>
      </c>
      <c r="P61">
        <v>120</v>
      </c>
      <c r="Q61">
        <v>619</v>
      </c>
      <c r="R61">
        <v>5400</v>
      </c>
      <c r="S61">
        <v>7.2</v>
      </c>
      <c r="T61">
        <v>45</v>
      </c>
      <c r="U61">
        <v>390</v>
      </c>
      <c r="V61">
        <v>58</v>
      </c>
    </row>
    <row r="62" spans="1:22" x14ac:dyDescent="0.3">
      <c r="A62" t="s">
        <v>477</v>
      </c>
      <c r="B62" t="s">
        <v>476</v>
      </c>
      <c r="C62">
        <v>15.414999</v>
      </c>
      <c r="D62">
        <v>-61.370975999999999</v>
      </c>
      <c r="E62" t="s">
        <v>475</v>
      </c>
      <c r="F62" t="s">
        <v>477</v>
      </c>
      <c r="G62">
        <v>212</v>
      </c>
      <c r="H62" t="s">
        <v>21</v>
      </c>
      <c r="I62">
        <v>2013</v>
      </c>
      <c r="J62">
        <v>72003</v>
      </c>
      <c r="K62">
        <v>7.2</v>
      </c>
      <c r="L62">
        <v>5.2</v>
      </c>
      <c r="M62">
        <v>3.7</v>
      </c>
      <c r="N62">
        <v>2.7</v>
      </c>
      <c r="O62">
        <v>0</v>
      </c>
      <c r="P62">
        <v>0</v>
      </c>
      <c r="Q62">
        <v>4.8</v>
      </c>
      <c r="R62">
        <v>3.5</v>
      </c>
      <c r="V62">
        <v>87</v>
      </c>
    </row>
    <row r="63" spans="1:22" x14ac:dyDescent="0.3">
      <c r="A63" t="s">
        <v>474</v>
      </c>
      <c r="B63" t="s">
        <v>473</v>
      </c>
      <c r="C63">
        <v>18.735693000000001</v>
      </c>
      <c r="D63">
        <v>-70.162650999999997</v>
      </c>
      <c r="E63" t="s">
        <v>472</v>
      </c>
      <c r="F63" t="s">
        <v>474</v>
      </c>
      <c r="G63">
        <v>214</v>
      </c>
      <c r="H63" t="s">
        <v>21</v>
      </c>
      <c r="I63">
        <v>2013</v>
      </c>
      <c r="J63">
        <v>10403761</v>
      </c>
      <c r="K63">
        <v>74</v>
      </c>
      <c r="L63">
        <v>7600</v>
      </c>
      <c r="M63">
        <v>5.7</v>
      </c>
      <c r="N63">
        <v>590</v>
      </c>
      <c r="O63">
        <v>3.5</v>
      </c>
      <c r="P63">
        <v>360</v>
      </c>
      <c r="Q63">
        <v>60</v>
      </c>
      <c r="R63">
        <v>6200</v>
      </c>
      <c r="S63">
        <v>26</v>
      </c>
      <c r="T63">
        <v>16</v>
      </c>
      <c r="U63">
        <v>1600</v>
      </c>
      <c r="V63">
        <v>72</v>
      </c>
    </row>
    <row r="64" spans="1:22" x14ac:dyDescent="0.3">
      <c r="A64" t="s">
        <v>471</v>
      </c>
      <c r="B64" t="s">
        <v>470</v>
      </c>
      <c r="C64">
        <v>-1.8312390000000001</v>
      </c>
      <c r="D64">
        <v>-78.183406000000005</v>
      </c>
      <c r="E64" t="s">
        <v>469</v>
      </c>
      <c r="F64" t="s">
        <v>471</v>
      </c>
      <c r="G64">
        <v>218</v>
      </c>
      <c r="H64" t="s">
        <v>21</v>
      </c>
      <c r="I64">
        <v>2013</v>
      </c>
      <c r="J64">
        <v>15737878</v>
      </c>
      <c r="K64">
        <v>82</v>
      </c>
      <c r="L64">
        <v>13000</v>
      </c>
      <c r="M64">
        <v>2</v>
      </c>
      <c r="N64">
        <v>320</v>
      </c>
      <c r="O64">
        <v>2.2999999999999998</v>
      </c>
      <c r="P64">
        <v>360</v>
      </c>
      <c r="Q64">
        <v>56</v>
      </c>
      <c r="R64">
        <v>8800</v>
      </c>
      <c r="S64">
        <v>14</v>
      </c>
      <c r="T64">
        <v>7.9</v>
      </c>
      <c r="U64">
        <v>1200</v>
      </c>
      <c r="V64">
        <v>60</v>
      </c>
    </row>
    <row r="65" spans="1:22" x14ac:dyDescent="0.3">
      <c r="A65" t="s">
        <v>468</v>
      </c>
      <c r="B65" t="s">
        <v>467</v>
      </c>
      <c r="C65">
        <v>26.820553</v>
      </c>
      <c r="D65">
        <v>30.802498</v>
      </c>
      <c r="E65" t="s">
        <v>466</v>
      </c>
      <c r="F65" t="s">
        <v>468</v>
      </c>
      <c r="G65">
        <v>818</v>
      </c>
      <c r="H65" t="s">
        <v>7</v>
      </c>
      <c r="I65">
        <v>2013</v>
      </c>
      <c r="J65">
        <v>82056378</v>
      </c>
      <c r="K65">
        <v>27</v>
      </c>
      <c r="L65">
        <v>22000</v>
      </c>
      <c r="M65">
        <v>0.67</v>
      </c>
      <c r="N65">
        <v>550</v>
      </c>
      <c r="O65">
        <v>0.04</v>
      </c>
      <c r="P65">
        <v>34</v>
      </c>
      <c r="Q65">
        <v>16</v>
      </c>
      <c r="R65">
        <v>13000</v>
      </c>
      <c r="S65">
        <v>0.73</v>
      </c>
      <c r="T65">
        <v>0.12</v>
      </c>
      <c r="U65">
        <v>97</v>
      </c>
      <c r="V65">
        <v>59</v>
      </c>
    </row>
    <row r="66" spans="1:22" x14ac:dyDescent="0.3">
      <c r="A66" t="s">
        <v>465</v>
      </c>
      <c r="B66" t="s">
        <v>464</v>
      </c>
      <c r="C66">
        <v>13.794185000000001</v>
      </c>
      <c r="D66">
        <v>-88.896529999999998</v>
      </c>
      <c r="E66" t="s">
        <v>463</v>
      </c>
      <c r="F66" t="s">
        <v>465</v>
      </c>
      <c r="G66">
        <v>222</v>
      </c>
      <c r="H66" t="s">
        <v>21</v>
      </c>
      <c r="I66">
        <v>2013</v>
      </c>
      <c r="J66">
        <v>6340454</v>
      </c>
      <c r="K66">
        <v>48</v>
      </c>
      <c r="L66">
        <v>3100</v>
      </c>
      <c r="M66">
        <v>0.97</v>
      </c>
      <c r="N66">
        <v>61</v>
      </c>
      <c r="O66">
        <v>0.52</v>
      </c>
      <c r="P66">
        <v>33</v>
      </c>
      <c r="Q66">
        <v>39</v>
      </c>
      <c r="R66">
        <v>2500</v>
      </c>
      <c r="S66">
        <v>9.5</v>
      </c>
      <c r="T66">
        <v>3.7</v>
      </c>
      <c r="U66">
        <v>240</v>
      </c>
      <c r="V66">
        <v>87</v>
      </c>
    </row>
    <row r="67" spans="1:22" x14ac:dyDescent="0.3">
      <c r="A67" t="s">
        <v>462</v>
      </c>
      <c r="B67" t="s">
        <v>461</v>
      </c>
      <c r="C67">
        <v>1.650801</v>
      </c>
      <c r="D67">
        <v>10.267894999999999</v>
      </c>
      <c r="E67" t="s">
        <v>460</v>
      </c>
      <c r="F67" t="s">
        <v>462</v>
      </c>
      <c r="G67">
        <v>226</v>
      </c>
      <c r="H67" t="s">
        <v>0</v>
      </c>
      <c r="I67">
        <v>2013</v>
      </c>
      <c r="J67">
        <v>757014</v>
      </c>
      <c r="K67">
        <v>153</v>
      </c>
      <c r="L67">
        <v>1200</v>
      </c>
      <c r="M67">
        <v>8.8000000000000007</v>
      </c>
      <c r="N67">
        <v>67</v>
      </c>
      <c r="O67">
        <v>5.4</v>
      </c>
      <c r="P67">
        <v>41</v>
      </c>
      <c r="Q67">
        <v>144</v>
      </c>
      <c r="R67">
        <v>1100</v>
      </c>
      <c r="S67">
        <v>25</v>
      </c>
      <c r="T67">
        <v>36</v>
      </c>
      <c r="U67">
        <v>270</v>
      </c>
    </row>
    <row r="68" spans="1:22" x14ac:dyDescent="0.3">
      <c r="A68" t="s">
        <v>459</v>
      </c>
      <c r="B68" t="s">
        <v>458</v>
      </c>
      <c r="C68">
        <v>15.179384000000001</v>
      </c>
      <c r="D68">
        <v>39.782333999999999</v>
      </c>
      <c r="E68" t="s">
        <v>457</v>
      </c>
      <c r="F68" t="s">
        <v>459</v>
      </c>
      <c r="G68">
        <v>232</v>
      </c>
      <c r="H68" t="s">
        <v>0</v>
      </c>
      <c r="I68">
        <v>2013</v>
      </c>
      <c r="J68">
        <v>6333135</v>
      </c>
      <c r="K68">
        <v>153</v>
      </c>
      <c r="L68">
        <v>9700</v>
      </c>
      <c r="M68">
        <v>20</v>
      </c>
      <c r="N68">
        <v>1200</v>
      </c>
      <c r="O68">
        <v>1.8</v>
      </c>
      <c r="P68">
        <v>120</v>
      </c>
      <c r="Q68">
        <v>92</v>
      </c>
      <c r="R68">
        <v>5800</v>
      </c>
      <c r="S68">
        <v>6.2</v>
      </c>
      <c r="T68">
        <v>5.6</v>
      </c>
      <c r="U68">
        <v>360</v>
      </c>
      <c r="V68">
        <v>49</v>
      </c>
    </row>
    <row r="69" spans="1:22" x14ac:dyDescent="0.3">
      <c r="A69" t="s">
        <v>456</v>
      </c>
      <c r="B69" t="s">
        <v>455</v>
      </c>
      <c r="C69">
        <v>58.595272000000001</v>
      </c>
      <c r="D69">
        <v>25.013607</v>
      </c>
      <c r="E69" t="s">
        <v>454</v>
      </c>
      <c r="F69" t="s">
        <v>456</v>
      </c>
      <c r="G69">
        <v>233</v>
      </c>
      <c r="H69" t="s">
        <v>28</v>
      </c>
      <c r="I69">
        <v>2013</v>
      </c>
      <c r="J69">
        <v>1287251</v>
      </c>
      <c r="K69">
        <v>27</v>
      </c>
      <c r="L69">
        <v>340</v>
      </c>
      <c r="M69">
        <v>2.5</v>
      </c>
      <c r="N69">
        <v>32</v>
      </c>
      <c r="O69">
        <v>0.39</v>
      </c>
      <c r="P69">
        <v>5</v>
      </c>
      <c r="Q69">
        <v>22</v>
      </c>
      <c r="R69">
        <v>290</v>
      </c>
      <c r="S69">
        <v>12</v>
      </c>
      <c r="T69">
        <v>2.6</v>
      </c>
      <c r="U69">
        <v>34</v>
      </c>
      <c r="V69">
        <v>92</v>
      </c>
    </row>
    <row r="70" spans="1:22" x14ac:dyDescent="0.3">
      <c r="A70" t="s">
        <v>453</v>
      </c>
      <c r="B70" t="s">
        <v>452</v>
      </c>
      <c r="C70">
        <v>9.1449999999999996</v>
      </c>
      <c r="D70">
        <v>40.489673000000003</v>
      </c>
      <c r="E70" t="s">
        <v>451</v>
      </c>
      <c r="F70" t="s">
        <v>453</v>
      </c>
      <c r="G70">
        <v>231</v>
      </c>
      <c r="H70" t="s">
        <v>0</v>
      </c>
      <c r="I70">
        <v>2013</v>
      </c>
      <c r="J70">
        <v>94100756</v>
      </c>
      <c r="K70">
        <v>211</v>
      </c>
      <c r="L70">
        <v>200000</v>
      </c>
      <c r="M70">
        <v>32</v>
      </c>
      <c r="N70">
        <v>30000</v>
      </c>
      <c r="O70">
        <v>5.9</v>
      </c>
      <c r="P70">
        <v>5600</v>
      </c>
      <c r="Q70">
        <v>224</v>
      </c>
      <c r="R70">
        <v>210000</v>
      </c>
      <c r="S70">
        <v>11</v>
      </c>
      <c r="T70">
        <v>24</v>
      </c>
      <c r="U70">
        <v>22000</v>
      </c>
      <c r="V70">
        <v>62</v>
      </c>
    </row>
    <row r="71" spans="1:22" x14ac:dyDescent="0.3">
      <c r="A71" t="s">
        <v>450</v>
      </c>
      <c r="B71" t="s">
        <v>449</v>
      </c>
      <c r="C71">
        <v>-16.578192999999999</v>
      </c>
      <c r="D71">
        <v>179.414413</v>
      </c>
      <c r="E71" t="s">
        <v>448</v>
      </c>
      <c r="F71" t="s">
        <v>450</v>
      </c>
      <c r="G71">
        <v>242</v>
      </c>
      <c r="H71" t="s">
        <v>14</v>
      </c>
      <c r="I71">
        <v>2013</v>
      </c>
      <c r="J71">
        <v>881065</v>
      </c>
      <c r="K71">
        <v>100</v>
      </c>
      <c r="L71">
        <v>880</v>
      </c>
      <c r="M71">
        <v>4.2</v>
      </c>
      <c r="N71">
        <v>37</v>
      </c>
      <c r="O71">
        <v>0.18</v>
      </c>
      <c r="P71">
        <v>1.6</v>
      </c>
      <c r="Q71">
        <v>57</v>
      </c>
      <c r="R71">
        <v>500</v>
      </c>
      <c r="S71">
        <v>2.2000000000000002</v>
      </c>
      <c r="T71">
        <v>1.2</v>
      </c>
      <c r="U71">
        <v>11</v>
      </c>
      <c r="V71">
        <v>51</v>
      </c>
    </row>
    <row r="72" spans="1:22" x14ac:dyDescent="0.3">
      <c r="A72" t="s">
        <v>447</v>
      </c>
      <c r="B72" t="s">
        <v>446</v>
      </c>
      <c r="C72">
        <v>61.924109999999999</v>
      </c>
      <c r="D72">
        <v>25.748151</v>
      </c>
      <c r="E72" t="s">
        <v>445</v>
      </c>
      <c r="F72" t="s">
        <v>447</v>
      </c>
      <c r="G72">
        <v>246</v>
      </c>
      <c r="H72" t="s">
        <v>28</v>
      </c>
      <c r="I72">
        <v>2013</v>
      </c>
      <c r="J72">
        <v>5426323</v>
      </c>
      <c r="K72">
        <v>6.8</v>
      </c>
      <c r="L72">
        <v>370</v>
      </c>
      <c r="M72">
        <v>0.32</v>
      </c>
      <c r="N72">
        <v>17</v>
      </c>
      <c r="O72">
        <v>0</v>
      </c>
      <c r="P72">
        <v>0</v>
      </c>
      <c r="Q72">
        <v>5.7</v>
      </c>
      <c r="R72">
        <v>310</v>
      </c>
      <c r="S72">
        <v>0.39</v>
      </c>
      <c r="T72">
        <v>0.02</v>
      </c>
      <c r="U72">
        <v>1.2</v>
      </c>
      <c r="V72">
        <v>85</v>
      </c>
    </row>
    <row r="73" spans="1:22" x14ac:dyDescent="0.3">
      <c r="A73" t="s">
        <v>444</v>
      </c>
      <c r="B73" t="s">
        <v>443</v>
      </c>
      <c r="C73">
        <v>46.227637999999999</v>
      </c>
      <c r="D73">
        <v>2.213749</v>
      </c>
      <c r="E73" t="s">
        <v>442</v>
      </c>
      <c r="F73" t="s">
        <v>444</v>
      </c>
      <c r="G73">
        <v>250</v>
      </c>
      <c r="H73" t="s">
        <v>28</v>
      </c>
      <c r="I73">
        <v>2013</v>
      </c>
      <c r="J73">
        <v>64291280</v>
      </c>
      <c r="K73">
        <v>11</v>
      </c>
      <c r="L73">
        <v>7000</v>
      </c>
      <c r="M73">
        <v>0.52</v>
      </c>
      <c r="N73">
        <v>340</v>
      </c>
      <c r="O73">
        <v>0.14000000000000001</v>
      </c>
      <c r="P73">
        <v>88</v>
      </c>
      <c r="Q73">
        <v>8.8000000000000007</v>
      </c>
      <c r="R73">
        <v>5600</v>
      </c>
      <c r="S73">
        <v>11</v>
      </c>
      <c r="T73">
        <v>0.97</v>
      </c>
      <c r="U73">
        <v>620</v>
      </c>
      <c r="V73">
        <v>83</v>
      </c>
    </row>
    <row r="74" spans="1:22" x14ac:dyDescent="0.3">
      <c r="A74" t="s">
        <v>441</v>
      </c>
      <c r="B74" t="s">
        <v>440</v>
      </c>
      <c r="C74">
        <v>-17.679742000000001</v>
      </c>
      <c r="D74">
        <v>-149.40684300000001</v>
      </c>
      <c r="E74" t="s">
        <v>439</v>
      </c>
      <c r="F74" t="s">
        <v>441</v>
      </c>
      <c r="G74">
        <v>258</v>
      </c>
      <c r="H74" t="s">
        <v>14</v>
      </c>
      <c r="I74">
        <v>2013</v>
      </c>
      <c r="J74">
        <v>276831</v>
      </c>
      <c r="K74">
        <v>28</v>
      </c>
      <c r="L74">
        <v>77</v>
      </c>
      <c r="M74">
        <v>1.8</v>
      </c>
      <c r="N74">
        <v>5</v>
      </c>
      <c r="O74">
        <v>0</v>
      </c>
      <c r="P74">
        <v>0</v>
      </c>
      <c r="Q74">
        <v>22</v>
      </c>
      <c r="R74">
        <v>60</v>
      </c>
      <c r="V74">
        <v>87</v>
      </c>
    </row>
    <row r="75" spans="1:22" x14ac:dyDescent="0.3">
      <c r="A75" t="s">
        <v>438</v>
      </c>
      <c r="B75" t="s">
        <v>437</v>
      </c>
      <c r="C75">
        <v>-0.80368899999999999</v>
      </c>
      <c r="D75">
        <v>11.609444</v>
      </c>
      <c r="E75" t="s">
        <v>436</v>
      </c>
      <c r="F75" t="s">
        <v>438</v>
      </c>
      <c r="G75">
        <v>266</v>
      </c>
      <c r="H75" t="s">
        <v>0</v>
      </c>
      <c r="I75">
        <v>2013</v>
      </c>
      <c r="J75">
        <v>1671711</v>
      </c>
      <c r="K75">
        <v>578</v>
      </c>
      <c r="L75">
        <v>9700</v>
      </c>
      <c r="M75">
        <v>55</v>
      </c>
      <c r="N75">
        <v>910</v>
      </c>
      <c r="O75">
        <v>11</v>
      </c>
      <c r="P75">
        <v>180</v>
      </c>
      <c r="Q75">
        <v>423</v>
      </c>
      <c r="R75">
        <v>7100</v>
      </c>
      <c r="S75">
        <v>11</v>
      </c>
      <c r="T75">
        <v>47</v>
      </c>
      <c r="U75">
        <v>790</v>
      </c>
      <c r="V75">
        <v>73</v>
      </c>
    </row>
    <row r="76" spans="1:22" x14ac:dyDescent="0.3">
      <c r="A76" t="s">
        <v>435</v>
      </c>
      <c r="B76" t="s">
        <v>434</v>
      </c>
      <c r="C76">
        <v>13.443182</v>
      </c>
      <c r="D76">
        <v>-15.310138999999999</v>
      </c>
      <c r="E76" t="s">
        <v>433</v>
      </c>
      <c r="F76" t="s">
        <v>435</v>
      </c>
      <c r="G76">
        <v>270</v>
      </c>
      <c r="H76" t="s">
        <v>0</v>
      </c>
      <c r="I76">
        <v>2013</v>
      </c>
      <c r="J76">
        <v>1849285</v>
      </c>
      <c r="K76">
        <v>127</v>
      </c>
      <c r="L76">
        <v>2300</v>
      </c>
      <c r="M76">
        <v>20</v>
      </c>
      <c r="N76">
        <v>370</v>
      </c>
      <c r="O76">
        <v>5.8</v>
      </c>
      <c r="P76">
        <v>110</v>
      </c>
      <c r="Q76">
        <v>173</v>
      </c>
      <c r="R76">
        <v>3200</v>
      </c>
      <c r="S76">
        <v>15</v>
      </c>
      <c r="T76">
        <v>26</v>
      </c>
      <c r="U76">
        <v>470</v>
      </c>
      <c r="V76">
        <v>73</v>
      </c>
    </row>
    <row r="77" spans="1:22" x14ac:dyDescent="0.3">
      <c r="A77" t="s">
        <v>432</v>
      </c>
      <c r="B77" t="s">
        <v>431</v>
      </c>
      <c r="C77">
        <v>42.315407</v>
      </c>
      <c r="D77">
        <v>43.356892000000002</v>
      </c>
      <c r="E77" t="s">
        <v>430</v>
      </c>
      <c r="F77" t="s">
        <v>432</v>
      </c>
      <c r="G77">
        <v>268</v>
      </c>
      <c r="H77" t="s">
        <v>28</v>
      </c>
      <c r="I77">
        <v>2013</v>
      </c>
      <c r="J77">
        <v>4340895</v>
      </c>
      <c r="K77">
        <v>163</v>
      </c>
      <c r="L77">
        <v>7100</v>
      </c>
      <c r="M77">
        <v>7</v>
      </c>
      <c r="N77">
        <v>310</v>
      </c>
      <c r="O77">
        <v>0.46</v>
      </c>
      <c r="P77">
        <v>20</v>
      </c>
      <c r="Q77">
        <v>116</v>
      </c>
      <c r="R77">
        <v>5000</v>
      </c>
      <c r="S77">
        <v>1.9</v>
      </c>
      <c r="T77">
        <v>2.2000000000000002</v>
      </c>
      <c r="U77">
        <v>97</v>
      </c>
      <c r="V77">
        <v>68</v>
      </c>
    </row>
    <row r="78" spans="1:22" x14ac:dyDescent="0.3">
      <c r="A78" t="s">
        <v>429</v>
      </c>
      <c r="B78" t="s">
        <v>428</v>
      </c>
      <c r="C78">
        <v>51.165691000000002</v>
      </c>
      <c r="D78">
        <v>10.451525999999999</v>
      </c>
      <c r="E78" t="s">
        <v>427</v>
      </c>
      <c r="F78" t="s">
        <v>429</v>
      </c>
      <c r="G78">
        <v>276</v>
      </c>
      <c r="H78" t="s">
        <v>28</v>
      </c>
      <c r="I78">
        <v>2013</v>
      </c>
      <c r="J78">
        <v>82726626</v>
      </c>
      <c r="K78">
        <v>7.5</v>
      </c>
      <c r="L78">
        <v>6200</v>
      </c>
      <c r="M78">
        <v>0.36</v>
      </c>
      <c r="N78">
        <v>300</v>
      </c>
      <c r="O78">
        <v>0.01</v>
      </c>
      <c r="P78">
        <v>5</v>
      </c>
      <c r="Q78">
        <v>5.8</v>
      </c>
      <c r="R78">
        <v>4800</v>
      </c>
      <c r="S78">
        <v>0.71</v>
      </c>
      <c r="T78">
        <v>0.04</v>
      </c>
      <c r="U78">
        <v>34</v>
      </c>
      <c r="V78">
        <v>87</v>
      </c>
    </row>
    <row r="79" spans="1:22" x14ac:dyDescent="0.3">
      <c r="A79" t="s">
        <v>426</v>
      </c>
      <c r="B79" t="s">
        <v>425</v>
      </c>
      <c r="C79">
        <v>7.9465269999999997</v>
      </c>
      <c r="D79">
        <v>-1.0231939999999999</v>
      </c>
      <c r="E79" t="s">
        <v>424</v>
      </c>
      <c r="F79" t="s">
        <v>426</v>
      </c>
      <c r="G79">
        <v>288</v>
      </c>
      <c r="H79" t="s">
        <v>0</v>
      </c>
      <c r="I79">
        <v>2013</v>
      </c>
      <c r="J79">
        <v>25904598</v>
      </c>
      <c r="K79">
        <v>71</v>
      </c>
      <c r="L79">
        <v>18000</v>
      </c>
      <c r="M79">
        <v>4.4000000000000004</v>
      </c>
      <c r="N79">
        <v>1100</v>
      </c>
      <c r="O79">
        <v>2</v>
      </c>
      <c r="P79">
        <v>520</v>
      </c>
      <c r="Q79">
        <v>66</v>
      </c>
      <c r="R79">
        <v>17000</v>
      </c>
      <c r="S79">
        <v>21</v>
      </c>
      <c r="T79">
        <v>14</v>
      </c>
      <c r="U79">
        <v>3600</v>
      </c>
      <c r="V79">
        <v>88</v>
      </c>
    </row>
    <row r="80" spans="1:22" x14ac:dyDescent="0.3">
      <c r="A80" t="s">
        <v>423</v>
      </c>
      <c r="B80" t="s">
        <v>422</v>
      </c>
      <c r="C80">
        <v>39.074207999999999</v>
      </c>
      <c r="D80">
        <v>21.824311999999999</v>
      </c>
      <c r="E80" t="s">
        <v>421</v>
      </c>
      <c r="F80" t="s">
        <v>423</v>
      </c>
      <c r="G80">
        <v>300</v>
      </c>
      <c r="H80" t="s">
        <v>28</v>
      </c>
      <c r="I80">
        <v>2013</v>
      </c>
      <c r="J80">
        <v>11127990</v>
      </c>
      <c r="K80">
        <v>6.5</v>
      </c>
      <c r="L80">
        <v>730</v>
      </c>
      <c r="M80">
        <v>0.69</v>
      </c>
      <c r="N80">
        <v>77</v>
      </c>
      <c r="O80">
        <v>0</v>
      </c>
      <c r="P80">
        <v>0</v>
      </c>
      <c r="Q80">
        <v>5</v>
      </c>
      <c r="R80">
        <v>550</v>
      </c>
      <c r="S80">
        <v>0.97</v>
      </c>
      <c r="T80">
        <v>0.05</v>
      </c>
      <c r="U80">
        <v>5.3</v>
      </c>
      <c r="V80">
        <v>90</v>
      </c>
    </row>
    <row r="81" spans="1:22" x14ac:dyDescent="0.3">
      <c r="A81" t="s">
        <v>420</v>
      </c>
      <c r="B81" t="s">
        <v>419</v>
      </c>
      <c r="C81">
        <v>71.706935999999999</v>
      </c>
      <c r="D81">
        <v>-42.604303000000002</v>
      </c>
      <c r="E81" t="s">
        <v>418</v>
      </c>
      <c r="F81" t="s">
        <v>420</v>
      </c>
      <c r="G81">
        <v>304</v>
      </c>
      <c r="H81" t="s">
        <v>28</v>
      </c>
      <c r="I81">
        <v>2013</v>
      </c>
      <c r="J81">
        <v>56987</v>
      </c>
      <c r="K81">
        <v>245</v>
      </c>
      <c r="L81">
        <v>140</v>
      </c>
      <c r="M81">
        <v>15</v>
      </c>
      <c r="N81">
        <v>8.3000000000000007</v>
      </c>
      <c r="O81">
        <v>0</v>
      </c>
      <c r="P81">
        <v>0</v>
      </c>
      <c r="Q81">
        <v>194</v>
      </c>
      <c r="R81">
        <v>110</v>
      </c>
      <c r="V81">
        <v>87</v>
      </c>
    </row>
    <row r="82" spans="1:22" x14ac:dyDescent="0.3">
      <c r="A82" t="s">
        <v>417</v>
      </c>
      <c r="B82" t="s">
        <v>416</v>
      </c>
      <c r="C82">
        <v>12.262776000000001</v>
      </c>
      <c r="D82">
        <v>-61.604171000000001</v>
      </c>
      <c r="E82" t="s">
        <v>415</v>
      </c>
      <c r="F82" t="s">
        <v>417</v>
      </c>
      <c r="G82">
        <v>308</v>
      </c>
      <c r="H82" t="s">
        <v>21</v>
      </c>
      <c r="I82">
        <v>2013</v>
      </c>
      <c r="J82">
        <v>105897</v>
      </c>
      <c r="K82">
        <v>7.5</v>
      </c>
      <c r="L82">
        <v>7.9</v>
      </c>
      <c r="M82">
        <v>1.1000000000000001</v>
      </c>
      <c r="N82">
        <v>1.1000000000000001</v>
      </c>
      <c r="O82">
        <v>0</v>
      </c>
      <c r="P82">
        <v>0</v>
      </c>
      <c r="Q82">
        <v>4.0999999999999996</v>
      </c>
      <c r="R82">
        <v>4.3</v>
      </c>
    </row>
    <row r="83" spans="1:22" x14ac:dyDescent="0.3">
      <c r="A83" t="s">
        <v>414</v>
      </c>
      <c r="B83" t="s">
        <v>413</v>
      </c>
      <c r="C83">
        <v>13.444304000000001</v>
      </c>
      <c r="D83">
        <v>144.79373100000001</v>
      </c>
      <c r="E83" t="s">
        <v>412</v>
      </c>
      <c r="F83" t="s">
        <v>414</v>
      </c>
      <c r="G83">
        <v>316</v>
      </c>
      <c r="H83" t="s">
        <v>14</v>
      </c>
      <c r="I83">
        <v>2013</v>
      </c>
      <c r="J83">
        <v>165124</v>
      </c>
      <c r="K83">
        <v>48</v>
      </c>
      <c r="L83">
        <v>78</v>
      </c>
      <c r="M83">
        <v>1.3</v>
      </c>
      <c r="N83">
        <v>2.1</v>
      </c>
      <c r="O83">
        <v>0</v>
      </c>
      <c r="P83">
        <v>0</v>
      </c>
      <c r="Q83">
        <v>33</v>
      </c>
      <c r="R83">
        <v>55</v>
      </c>
      <c r="V83">
        <v>87</v>
      </c>
    </row>
    <row r="84" spans="1:22" x14ac:dyDescent="0.3">
      <c r="A84" t="s">
        <v>411</v>
      </c>
      <c r="B84" t="s">
        <v>410</v>
      </c>
      <c r="C84">
        <v>15.783471</v>
      </c>
      <c r="D84">
        <v>-90.230759000000006</v>
      </c>
      <c r="E84" t="s">
        <v>409</v>
      </c>
      <c r="F84" t="s">
        <v>411</v>
      </c>
      <c r="G84">
        <v>320</v>
      </c>
      <c r="H84" t="s">
        <v>21</v>
      </c>
      <c r="I84">
        <v>2013</v>
      </c>
      <c r="J84">
        <v>15468203</v>
      </c>
      <c r="K84">
        <v>110</v>
      </c>
      <c r="L84">
        <v>17000</v>
      </c>
      <c r="M84">
        <v>1.6</v>
      </c>
      <c r="N84">
        <v>250</v>
      </c>
      <c r="O84">
        <v>2.6</v>
      </c>
      <c r="P84">
        <v>410</v>
      </c>
      <c r="Q84">
        <v>60</v>
      </c>
      <c r="R84">
        <v>9200</v>
      </c>
      <c r="S84">
        <v>9.9</v>
      </c>
      <c r="T84">
        <v>5.9</v>
      </c>
      <c r="U84">
        <v>910</v>
      </c>
      <c r="V84">
        <v>36</v>
      </c>
    </row>
    <row r="85" spans="1:22" x14ac:dyDescent="0.3">
      <c r="A85" t="s">
        <v>408</v>
      </c>
      <c r="B85" t="s">
        <v>407</v>
      </c>
      <c r="C85">
        <v>9.9455869999999997</v>
      </c>
      <c r="D85">
        <v>-9.6966450000000002</v>
      </c>
      <c r="E85" t="s">
        <v>406</v>
      </c>
      <c r="F85" t="s">
        <v>408</v>
      </c>
      <c r="G85">
        <v>324</v>
      </c>
      <c r="H85" t="s">
        <v>0</v>
      </c>
      <c r="I85">
        <v>2013</v>
      </c>
      <c r="J85">
        <v>11745189</v>
      </c>
      <c r="K85">
        <v>244</v>
      </c>
      <c r="L85">
        <v>29000</v>
      </c>
      <c r="M85">
        <v>27</v>
      </c>
      <c r="N85">
        <v>3200</v>
      </c>
      <c r="O85">
        <v>14</v>
      </c>
      <c r="P85">
        <v>1700</v>
      </c>
      <c r="Q85">
        <v>177</v>
      </c>
      <c r="R85">
        <v>21000</v>
      </c>
      <c r="S85">
        <v>25</v>
      </c>
      <c r="T85">
        <v>43</v>
      </c>
      <c r="U85">
        <v>5100</v>
      </c>
      <c r="V85">
        <v>54</v>
      </c>
    </row>
    <row r="86" spans="1:22" x14ac:dyDescent="0.3">
      <c r="A86" t="s">
        <v>405</v>
      </c>
      <c r="B86" t="s">
        <v>404</v>
      </c>
      <c r="C86">
        <v>11.803749</v>
      </c>
      <c r="D86">
        <v>-15.180413</v>
      </c>
      <c r="E86" t="s">
        <v>403</v>
      </c>
      <c r="F86" t="s">
        <v>405</v>
      </c>
      <c r="G86">
        <v>624</v>
      </c>
      <c r="H86" t="s">
        <v>0</v>
      </c>
      <c r="I86">
        <v>2013</v>
      </c>
      <c r="J86">
        <v>1704255</v>
      </c>
      <c r="K86">
        <v>515</v>
      </c>
      <c r="L86">
        <v>8800</v>
      </c>
      <c r="M86">
        <v>71</v>
      </c>
      <c r="N86">
        <v>1200</v>
      </c>
      <c r="O86">
        <v>80</v>
      </c>
      <c r="P86">
        <v>1400</v>
      </c>
      <c r="Q86">
        <v>387</v>
      </c>
      <c r="R86">
        <v>6600</v>
      </c>
      <c r="S86">
        <v>42</v>
      </c>
      <c r="T86">
        <v>158</v>
      </c>
      <c r="U86">
        <v>2700</v>
      </c>
      <c r="V86">
        <v>32</v>
      </c>
    </row>
    <row r="87" spans="1:22" x14ac:dyDescent="0.3">
      <c r="A87" t="s">
        <v>402</v>
      </c>
      <c r="B87" t="s">
        <v>401</v>
      </c>
      <c r="C87">
        <v>4.8604159999999998</v>
      </c>
      <c r="D87">
        <v>-58.93018</v>
      </c>
      <c r="E87" t="s">
        <v>400</v>
      </c>
      <c r="F87" t="s">
        <v>402</v>
      </c>
      <c r="G87">
        <v>328</v>
      </c>
      <c r="H87" t="s">
        <v>21</v>
      </c>
      <c r="I87">
        <v>2013</v>
      </c>
      <c r="J87">
        <v>799613</v>
      </c>
      <c r="K87">
        <v>129</v>
      </c>
      <c r="L87">
        <v>1000</v>
      </c>
      <c r="M87">
        <v>16</v>
      </c>
      <c r="N87">
        <v>130</v>
      </c>
      <c r="O87">
        <v>3.8</v>
      </c>
      <c r="P87">
        <v>30</v>
      </c>
      <c r="Q87">
        <v>109</v>
      </c>
      <c r="R87">
        <v>870</v>
      </c>
      <c r="S87">
        <v>21</v>
      </c>
      <c r="T87">
        <v>23</v>
      </c>
      <c r="U87">
        <v>180</v>
      </c>
      <c r="V87">
        <v>78</v>
      </c>
    </row>
    <row r="88" spans="1:22" x14ac:dyDescent="0.3">
      <c r="A88" t="s">
        <v>399</v>
      </c>
      <c r="B88" t="s">
        <v>398</v>
      </c>
      <c r="C88">
        <v>18.971187</v>
      </c>
      <c r="D88">
        <v>-72.285214999999994</v>
      </c>
      <c r="E88" t="s">
        <v>397</v>
      </c>
      <c r="F88" t="s">
        <v>399</v>
      </c>
      <c r="G88">
        <v>332</v>
      </c>
      <c r="H88" t="s">
        <v>21</v>
      </c>
      <c r="I88">
        <v>2013</v>
      </c>
      <c r="J88">
        <v>10317461</v>
      </c>
      <c r="K88">
        <v>254</v>
      </c>
      <c r="L88">
        <v>26000</v>
      </c>
      <c r="M88">
        <v>26</v>
      </c>
      <c r="N88">
        <v>2700</v>
      </c>
      <c r="O88">
        <v>8.5</v>
      </c>
      <c r="P88">
        <v>880</v>
      </c>
      <c r="Q88">
        <v>206</v>
      </c>
      <c r="R88">
        <v>21000</v>
      </c>
      <c r="S88">
        <v>21</v>
      </c>
      <c r="T88">
        <v>43</v>
      </c>
      <c r="U88">
        <v>4400</v>
      </c>
      <c r="V88">
        <v>80</v>
      </c>
    </row>
    <row r="89" spans="1:22" x14ac:dyDescent="0.3">
      <c r="A89" t="s">
        <v>396</v>
      </c>
      <c r="B89" t="s">
        <v>395</v>
      </c>
      <c r="C89">
        <v>15.199999</v>
      </c>
      <c r="D89">
        <v>-86.241905000000003</v>
      </c>
      <c r="E89" t="s">
        <v>394</v>
      </c>
      <c r="F89" t="s">
        <v>396</v>
      </c>
      <c r="G89">
        <v>340</v>
      </c>
      <c r="H89" t="s">
        <v>21</v>
      </c>
      <c r="I89">
        <v>2013</v>
      </c>
      <c r="J89">
        <v>8097688</v>
      </c>
      <c r="K89">
        <v>74</v>
      </c>
      <c r="L89">
        <v>6000</v>
      </c>
      <c r="M89">
        <v>2.9</v>
      </c>
      <c r="N89">
        <v>230</v>
      </c>
      <c r="O89">
        <v>1.3</v>
      </c>
      <c r="P89">
        <v>110</v>
      </c>
      <c r="Q89">
        <v>54</v>
      </c>
      <c r="R89">
        <v>4400</v>
      </c>
      <c r="S89">
        <v>10</v>
      </c>
      <c r="T89">
        <v>5.6</v>
      </c>
      <c r="U89">
        <v>450</v>
      </c>
      <c r="V89">
        <v>68</v>
      </c>
    </row>
    <row r="90" spans="1:22" x14ac:dyDescent="0.3">
      <c r="A90" t="s">
        <v>393</v>
      </c>
      <c r="B90" t="s">
        <v>392</v>
      </c>
      <c r="C90">
        <v>47.162494000000002</v>
      </c>
      <c r="D90">
        <v>19.503304</v>
      </c>
      <c r="E90" t="s">
        <v>391</v>
      </c>
      <c r="F90" t="s">
        <v>393</v>
      </c>
      <c r="G90">
        <v>348</v>
      </c>
      <c r="H90" t="s">
        <v>28</v>
      </c>
      <c r="I90">
        <v>2013</v>
      </c>
      <c r="J90">
        <v>9954941</v>
      </c>
      <c r="K90">
        <v>29</v>
      </c>
      <c r="L90">
        <v>2900</v>
      </c>
      <c r="M90">
        <v>0.81</v>
      </c>
      <c r="N90">
        <v>81</v>
      </c>
      <c r="O90">
        <v>0.01</v>
      </c>
      <c r="P90">
        <v>1</v>
      </c>
      <c r="Q90">
        <v>18</v>
      </c>
      <c r="R90">
        <v>1800</v>
      </c>
      <c r="S90">
        <v>0.2</v>
      </c>
      <c r="T90">
        <v>0.04</v>
      </c>
      <c r="U90">
        <v>3.5</v>
      </c>
      <c r="V90">
        <v>58</v>
      </c>
    </row>
    <row r="91" spans="1:22" x14ac:dyDescent="0.3">
      <c r="A91" t="s">
        <v>390</v>
      </c>
      <c r="B91" t="s">
        <v>389</v>
      </c>
      <c r="C91">
        <v>64.963050999999993</v>
      </c>
      <c r="D91">
        <v>-19.020835000000002</v>
      </c>
      <c r="E91" t="s">
        <v>388</v>
      </c>
      <c r="F91" t="s">
        <v>390</v>
      </c>
      <c r="G91">
        <v>352</v>
      </c>
      <c r="H91" t="s">
        <v>28</v>
      </c>
      <c r="I91">
        <v>2013</v>
      </c>
      <c r="J91">
        <v>329535</v>
      </c>
      <c r="K91">
        <v>3.8</v>
      </c>
      <c r="L91">
        <v>12</v>
      </c>
      <c r="M91">
        <v>0.28000000000000003</v>
      </c>
      <c r="N91">
        <v>0.93</v>
      </c>
      <c r="O91">
        <v>0</v>
      </c>
      <c r="P91">
        <v>0</v>
      </c>
      <c r="Q91">
        <v>3.6</v>
      </c>
      <c r="R91">
        <v>12</v>
      </c>
      <c r="S91">
        <v>11</v>
      </c>
      <c r="T91">
        <v>0.4</v>
      </c>
      <c r="U91">
        <v>1.3</v>
      </c>
      <c r="V91">
        <v>92</v>
      </c>
    </row>
    <row r="92" spans="1:22" x14ac:dyDescent="0.3">
      <c r="A92" t="s">
        <v>387</v>
      </c>
      <c r="B92" t="s">
        <v>386</v>
      </c>
      <c r="C92">
        <v>20.593684</v>
      </c>
      <c r="D92">
        <v>78.962879999999998</v>
      </c>
      <c r="E92" t="s">
        <v>385</v>
      </c>
      <c r="F92" t="s">
        <v>387</v>
      </c>
      <c r="G92">
        <v>356</v>
      </c>
      <c r="H92" t="s">
        <v>83</v>
      </c>
      <c r="I92">
        <v>2013</v>
      </c>
      <c r="J92">
        <v>1252139596</v>
      </c>
      <c r="K92">
        <v>211</v>
      </c>
      <c r="L92">
        <v>2600000</v>
      </c>
      <c r="M92">
        <v>19</v>
      </c>
      <c r="N92">
        <v>240000</v>
      </c>
      <c r="O92">
        <v>3</v>
      </c>
      <c r="P92">
        <v>38000</v>
      </c>
      <c r="Q92">
        <v>171</v>
      </c>
      <c r="R92">
        <v>2100000</v>
      </c>
      <c r="S92">
        <v>5.7</v>
      </c>
      <c r="T92">
        <v>9.6999999999999993</v>
      </c>
      <c r="U92">
        <v>120000</v>
      </c>
      <c r="V92">
        <v>58</v>
      </c>
    </row>
    <row r="93" spans="1:22" x14ac:dyDescent="0.3">
      <c r="A93" t="s">
        <v>384</v>
      </c>
      <c r="B93" t="s">
        <v>383</v>
      </c>
      <c r="C93">
        <v>-0.78927499999999995</v>
      </c>
      <c r="D93">
        <v>113.92132700000001</v>
      </c>
      <c r="E93" t="s">
        <v>382</v>
      </c>
      <c r="F93" t="s">
        <v>384</v>
      </c>
      <c r="G93">
        <v>360</v>
      </c>
      <c r="H93" t="s">
        <v>83</v>
      </c>
      <c r="I93">
        <v>2013</v>
      </c>
      <c r="J93">
        <v>249865631</v>
      </c>
      <c r="K93">
        <v>272</v>
      </c>
      <c r="L93">
        <v>680000</v>
      </c>
      <c r="M93">
        <v>25</v>
      </c>
      <c r="N93">
        <v>64000</v>
      </c>
      <c r="O93">
        <v>1.6</v>
      </c>
      <c r="P93">
        <v>3900</v>
      </c>
      <c r="Q93">
        <v>183</v>
      </c>
      <c r="R93">
        <v>460000</v>
      </c>
      <c r="S93">
        <v>3.2</v>
      </c>
      <c r="T93">
        <v>5.8</v>
      </c>
      <c r="U93">
        <v>15000</v>
      </c>
      <c r="V93">
        <v>71</v>
      </c>
    </row>
    <row r="94" spans="1:22" x14ac:dyDescent="0.3">
      <c r="A94" t="s">
        <v>381</v>
      </c>
      <c r="B94" t="s">
        <v>380</v>
      </c>
      <c r="C94">
        <v>32.427908000000002</v>
      </c>
      <c r="D94">
        <v>53.688046</v>
      </c>
      <c r="E94" t="s">
        <v>379</v>
      </c>
      <c r="F94" t="s">
        <v>381</v>
      </c>
      <c r="G94">
        <v>364</v>
      </c>
      <c r="H94" t="s">
        <v>7</v>
      </c>
      <c r="I94">
        <v>2013</v>
      </c>
      <c r="J94">
        <v>77447168</v>
      </c>
      <c r="K94">
        <v>32</v>
      </c>
      <c r="L94">
        <v>24000</v>
      </c>
      <c r="M94">
        <v>3.2</v>
      </c>
      <c r="N94">
        <v>2500</v>
      </c>
      <c r="O94">
        <v>0.1</v>
      </c>
      <c r="P94">
        <v>78</v>
      </c>
      <c r="Q94">
        <v>21</v>
      </c>
      <c r="R94">
        <v>16000</v>
      </c>
      <c r="S94">
        <v>1.6</v>
      </c>
      <c r="T94">
        <v>0.34</v>
      </c>
      <c r="U94">
        <v>260</v>
      </c>
      <c r="V94">
        <v>68</v>
      </c>
    </row>
    <row r="95" spans="1:22" x14ac:dyDescent="0.3">
      <c r="A95" t="s">
        <v>378</v>
      </c>
      <c r="B95" t="s">
        <v>377</v>
      </c>
      <c r="C95">
        <v>33.223191</v>
      </c>
      <c r="D95">
        <v>43.679290999999999</v>
      </c>
      <c r="E95" t="s">
        <v>376</v>
      </c>
      <c r="F95" t="s">
        <v>378</v>
      </c>
      <c r="G95">
        <v>368</v>
      </c>
      <c r="H95" t="s">
        <v>7</v>
      </c>
      <c r="I95">
        <v>2013</v>
      </c>
      <c r="J95">
        <v>33765232</v>
      </c>
      <c r="K95">
        <v>75</v>
      </c>
      <c r="L95">
        <v>25000</v>
      </c>
      <c r="M95">
        <v>2.2999999999999998</v>
      </c>
      <c r="N95">
        <v>780</v>
      </c>
      <c r="O95">
        <v>0</v>
      </c>
      <c r="P95">
        <v>0</v>
      </c>
      <c r="Q95">
        <v>45</v>
      </c>
      <c r="R95">
        <v>15000</v>
      </c>
      <c r="V95">
        <v>57</v>
      </c>
    </row>
    <row r="96" spans="1:22" x14ac:dyDescent="0.3">
      <c r="A96" t="s">
        <v>375</v>
      </c>
      <c r="B96" t="s">
        <v>374</v>
      </c>
      <c r="C96">
        <v>53.412909999999997</v>
      </c>
      <c r="D96">
        <v>-8.2438900000000004</v>
      </c>
      <c r="E96" t="s">
        <v>373</v>
      </c>
      <c r="F96" t="s">
        <v>375</v>
      </c>
      <c r="G96">
        <v>372</v>
      </c>
      <c r="H96" t="s">
        <v>28</v>
      </c>
      <c r="I96">
        <v>2013</v>
      </c>
      <c r="J96">
        <v>4627173</v>
      </c>
      <c r="K96">
        <v>11</v>
      </c>
      <c r="L96">
        <v>490</v>
      </c>
      <c r="M96">
        <v>0.4</v>
      </c>
      <c r="N96">
        <v>18</v>
      </c>
      <c r="O96">
        <v>0</v>
      </c>
      <c r="P96">
        <v>0</v>
      </c>
      <c r="Q96">
        <v>8.5</v>
      </c>
      <c r="R96">
        <v>390</v>
      </c>
      <c r="S96">
        <v>1.5</v>
      </c>
      <c r="T96">
        <v>0.13</v>
      </c>
      <c r="U96">
        <v>5.9</v>
      </c>
      <c r="V96">
        <v>91</v>
      </c>
    </row>
    <row r="97" spans="1:22" x14ac:dyDescent="0.3">
      <c r="A97" t="s">
        <v>372</v>
      </c>
      <c r="B97" t="s">
        <v>371</v>
      </c>
      <c r="C97">
        <v>31.046050999999999</v>
      </c>
      <c r="D97">
        <v>34.851612000000003</v>
      </c>
      <c r="E97" t="s">
        <v>370</v>
      </c>
      <c r="F97" t="s">
        <v>372</v>
      </c>
      <c r="G97">
        <v>376</v>
      </c>
      <c r="H97" t="s">
        <v>28</v>
      </c>
      <c r="I97">
        <v>2013</v>
      </c>
      <c r="J97">
        <v>7733144</v>
      </c>
      <c r="K97">
        <v>7.1</v>
      </c>
      <c r="L97">
        <v>550</v>
      </c>
      <c r="M97">
        <v>0.21</v>
      </c>
      <c r="N97">
        <v>16</v>
      </c>
      <c r="O97">
        <v>0.01</v>
      </c>
      <c r="P97">
        <v>1</v>
      </c>
      <c r="Q97">
        <v>5.8</v>
      </c>
      <c r="R97">
        <v>450</v>
      </c>
      <c r="S97">
        <v>2.9</v>
      </c>
      <c r="T97">
        <v>0.17</v>
      </c>
      <c r="U97">
        <v>13</v>
      </c>
      <c r="V97">
        <v>68</v>
      </c>
    </row>
    <row r="98" spans="1:22" x14ac:dyDescent="0.3">
      <c r="A98" t="s">
        <v>369</v>
      </c>
      <c r="B98" t="s">
        <v>368</v>
      </c>
      <c r="C98">
        <v>41.871940000000002</v>
      </c>
      <c r="D98">
        <v>12.56738</v>
      </c>
      <c r="E98" t="s">
        <v>367</v>
      </c>
      <c r="F98" t="s">
        <v>369</v>
      </c>
      <c r="G98">
        <v>380</v>
      </c>
      <c r="H98" t="s">
        <v>28</v>
      </c>
      <c r="I98">
        <v>2013</v>
      </c>
      <c r="J98">
        <v>60990277</v>
      </c>
      <c r="K98">
        <v>6.7</v>
      </c>
      <c r="L98">
        <v>4100</v>
      </c>
      <c r="M98">
        <v>0.51</v>
      </c>
      <c r="N98">
        <v>310</v>
      </c>
      <c r="O98">
        <v>0.01</v>
      </c>
      <c r="P98">
        <v>8</v>
      </c>
      <c r="Q98">
        <v>5.7</v>
      </c>
      <c r="R98">
        <v>3500</v>
      </c>
      <c r="S98">
        <v>2.6</v>
      </c>
      <c r="T98">
        <v>0.15</v>
      </c>
      <c r="U98">
        <v>89</v>
      </c>
      <c r="V98">
        <v>87</v>
      </c>
    </row>
    <row r="99" spans="1:22" x14ac:dyDescent="0.3">
      <c r="A99" t="s">
        <v>366</v>
      </c>
      <c r="B99" t="s">
        <v>365</v>
      </c>
      <c r="C99">
        <v>18.109580999999999</v>
      </c>
      <c r="D99">
        <v>-77.297507999999993</v>
      </c>
      <c r="E99" t="s">
        <v>364</v>
      </c>
      <c r="F99" t="s">
        <v>366</v>
      </c>
      <c r="G99">
        <v>388</v>
      </c>
      <c r="H99" t="s">
        <v>21</v>
      </c>
      <c r="I99">
        <v>2013</v>
      </c>
      <c r="J99">
        <v>2783888</v>
      </c>
      <c r="K99">
        <v>9</v>
      </c>
      <c r="L99">
        <v>250</v>
      </c>
      <c r="M99">
        <v>0.62</v>
      </c>
      <c r="N99">
        <v>17</v>
      </c>
      <c r="O99">
        <v>0.5</v>
      </c>
      <c r="P99">
        <v>14</v>
      </c>
      <c r="Q99">
        <v>6.5</v>
      </c>
      <c r="R99">
        <v>180</v>
      </c>
      <c r="S99">
        <v>25</v>
      </c>
      <c r="T99">
        <v>1.6</v>
      </c>
      <c r="U99">
        <v>46</v>
      </c>
      <c r="V99">
        <v>53</v>
      </c>
    </row>
    <row r="100" spans="1:22" x14ac:dyDescent="0.3">
      <c r="A100" t="s">
        <v>363</v>
      </c>
      <c r="B100" t="s">
        <v>362</v>
      </c>
      <c r="C100">
        <v>36.204824000000002</v>
      </c>
      <c r="D100">
        <v>138.25292400000001</v>
      </c>
      <c r="E100" t="s">
        <v>361</v>
      </c>
      <c r="F100" t="s">
        <v>363</v>
      </c>
      <c r="G100">
        <v>392</v>
      </c>
      <c r="H100" t="s">
        <v>14</v>
      </c>
      <c r="I100">
        <v>2013</v>
      </c>
      <c r="J100">
        <v>127143577</v>
      </c>
      <c r="K100">
        <v>23</v>
      </c>
      <c r="L100">
        <v>29000</v>
      </c>
      <c r="M100">
        <v>1.7</v>
      </c>
      <c r="N100">
        <v>2100</v>
      </c>
      <c r="O100">
        <v>0.01</v>
      </c>
      <c r="P100">
        <v>10</v>
      </c>
      <c r="Q100">
        <v>18</v>
      </c>
      <c r="R100">
        <v>23000</v>
      </c>
      <c r="S100">
        <v>0.36</v>
      </c>
      <c r="T100">
        <v>7.0000000000000007E-2</v>
      </c>
      <c r="U100">
        <v>83</v>
      </c>
      <c r="V100">
        <v>88</v>
      </c>
    </row>
    <row r="101" spans="1:22" x14ac:dyDescent="0.3">
      <c r="A101" t="s">
        <v>360</v>
      </c>
      <c r="B101" t="s">
        <v>359</v>
      </c>
      <c r="C101">
        <v>30.585163999999999</v>
      </c>
      <c r="D101">
        <v>36.238413999999999</v>
      </c>
      <c r="E101" t="s">
        <v>358</v>
      </c>
      <c r="F101" t="s">
        <v>360</v>
      </c>
      <c r="G101">
        <v>400</v>
      </c>
      <c r="H101" t="s">
        <v>7</v>
      </c>
      <c r="I101">
        <v>2013</v>
      </c>
      <c r="J101">
        <v>7273799</v>
      </c>
      <c r="K101">
        <v>8.1</v>
      </c>
      <c r="L101">
        <v>590</v>
      </c>
      <c r="M101">
        <v>0.49</v>
      </c>
      <c r="N101">
        <v>35</v>
      </c>
      <c r="O101">
        <v>0</v>
      </c>
      <c r="P101">
        <v>0</v>
      </c>
      <c r="Q101">
        <v>5.8</v>
      </c>
      <c r="R101">
        <v>420</v>
      </c>
      <c r="V101">
        <v>83</v>
      </c>
    </row>
    <row r="102" spans="1:22" x14ac:dyDescent="0.3">
      <c r="A102" t="s">
        <v>357</v>
      </c>
      <c r="B102" t="s">
        <v>356</v>
      </c>
      <c r="C102">
        <v>48.019573000000001</v>
      </c>
      <c r="D102">
        <v>66.923683999999994</v>
      </c>
      <c r="E102" t="s">
        <v>355</v>
      </c>
      <c r="F102" t="s">
        <v>357</v>
      </c>
      <c r="G102">
        <v>398</v>
      </c>
      <c r="H102" t="s">
        <v>28</v>
      </c>
      <c r="I102">
        <v>2013</v>
      </c>
      <c r="J102">
        <v>16440586</v>
      </c>
      <c r="K102">
        <v>190</v>
      </c>
      <c r="L102">
        <v>31000</v>
      </c>
      <c r="M102">
        <v>9.5</v>
      </c>
      <c r="N102">
        <v>1600</v>
      </c>
      <c r="O102">
        <v>0.68</v>
      </c>
      <c r="P102">
        <v>110</v>
      </c>
      <c r="Q102">
        <v>139</v>
      </c>
      <c r="R102">
        <v>23000</v>
      </c>
      <c r="S102">
        <v>2.6</v>
      </c>
      <c r="T102">
        <v>3.6</v>
      </c>
      <c r="U102">
        <v>590</v>
      </c>
      <c r="V102">
        <v>83</v>
      </c>
    </row>
    <row r="103" spans="1:22" x14ac:dyDescent="0.3">
      <c r="A103" t="s">
        <v>354</v>
      </c>
      <c r="B103" t="s">
        <v>353</v>
      </c>
      <c r="C103">
        <v>-2.3559E-2</v>
      </c>
      <c r="D103">
        <v>37.906193000000002</v>
      </c>
      <c r="E103" t="s">
        <v>352</v>
      </c>
      <c r="F103" t="s">
        <v>354</v>
      </c>
      <c r="G103">
        <v>404</v>
      </c>
      <c r="H103" t="s">
        <v>0</v>
      </c>
      <c r="I103">
        <v>2013</v>
      </c>
      <c r="J103">
        <v>44353691</v>
      </c>
      <c r="K103">
        <v>283</v>
      </c>
      <c r="L103">
        <v>130000</v>
      </c>
      <c r="M103">
        <v>20</v>
      </c>
      <c r="N103">
        <v>9100</v>
      </c>
      <c r="O103">
        <v>21</v>
      </c>
      <c r="P103">
        <v>9500</v>
      </c>
      <c r="Q103">
        <v>268</v>
      </c>
      <c r="R103">
        <v>120000</v>
      </c>
      <c r="S103">
        <v>41</v>
      </c>
      <c r="T103">
        <v>109</v>
      </c>
      <c r="U103">
        <v>48000</v>
      </c>
      <c r="V103">
        <v>75</v>
      </c>
    </row>
    <row r="104" spans="1:22" x14ac:dyDescent="0.3">
      <c r="A104" t="s">
        <v>351</v>
      </c>
      <c r="B104" t="s">
        <v>350</v>
      </c>
      <c r="C104">
        <v>-3.3704170000000002</v>
      </c>
      <c r="D104">
        <v>-168.734039</v>
      </c>
      <c r="E104" t="s">
        <v>349</v>
      </c>
      <c r="F104" t="s">
        <v>351</v>
      </c>
      <c r="G104">
        <v>296</v>
      </c>
      <c r="H104" t="s">
        <v>14</v>
      </c>
      <c r="I104">
        <v>2013</v>
      </c>
      <c r="J104">
        <v>102351</v>
      </c>
      <c r="K104">
        <v>748</v>
      </c>
      <c r="L104">
        <v>770</v>
      </c>
      <c r="M104">
        <v>29</v>
      </c>
      <c r="N104">
        <v>30</v>
      </c>
      <c r="O104">
        <v>0</v>
      </c>
      <c r="P104">
        <v>0</v>
      </c>
      <c r="Q104">
        <v>497</v>
      </c>
      <c r="R104">
        <v>510</v>
      </c>
      <c r="V104">
        <v>80</v>
      </c>
    </row>
    <row r="105" spans="1:22" x14ac:dyDescent="0.3">
      <c r="A105" t="s">
        <v>348</v>
      </c>
      <c r="B105" t="s">
        <v>347</v>
      </c>
      <c r="C105">
        <v>29.31166</v>
      </c>
      <c r="D105">
        <v>47.481766</v>
      </c>
      <c r="E105" t="s">
        <v>346</v>
      </c>
      <c r="F105" t="s">
        <v>348</v>
      </c>
      <c r="G105">
        <v>414</v>
      </c>
      <c r="H105" t="s">
        <v>7</v>
      </c>
      <c r="I105">
        <v>2013</v>
      </c>
      <c r="J105">
        <v>3368572</v>
      </c>
      <c r="K105">
        <v>29</v>
      </c>
      <c r="L105">
        <v>970</v>
      </c>
      <c r="M105">
        <v>0.97</v>
      </c>
      <c r="N105">
        <v>33</v>
      </c>
      <c r="O105">
        <v>0</v>
      </c>
      <c r="P105">
        <v>0</v>
      </c>
      <c r="Q105">
        <v>24</v>
      </c>
      <c r="R105">
        <v>810</v>
      </c>
      <c r="V105">
        <v>87</v>
      </c>
    </row>
    <row r="106" spans="1:22" x14ac:dyDescent="0.3">
      <c r="A106" t="s">
        <v>345</v>
      </c>
      <c r="B106" t="s">
        <v>344</v>
      </c>
      <c r="C106">
        <v>41.20438</v>
      </c>
      <c r="D106">
        <v>74.766098</v>
      </c>
      <c r="E106" t="s">
        <v>343</v>
      </c>
      <c r="F106" t="s">
        <v>345</v>
      </c>
      <c r="G106">
        <v>417</v>
      </c>
      <c r="H106" t="s">
        <v>28</v>
      </c>
      <c r="I106">
        <v>2013</v>
      </c>
      <c r="J106">
        <v>5547548</v>
      </c>
      <c r="K106">
        <v>190</v>
      </c>
      <c r="L106">
        <v>11000</v>
      </c>
      <c r="M106">
        <v>11</v>
      </c>
      <c r="N106">
        <v>620</v>
      </c>
      <c r="O106">
        <v>0.81</v>
      </c>
      <c r="P106">
        <v>45</v>
      </c>
      <c r="Q106">
        <v>141</v>
      </c>
      <c r="R106">
        <v>7800</v>
      </c>
      <c r="S106">
        <v>3</v>
      </c>
      <c r="T106">
        <v>4.3</v>
      </c>
      <c r="U106">
        <v>240</v>
      </c>
      <c r="V106">
        <v>91</v>
      </c>
    </row>
    <row r="107" spans="1:22" x14ac:dyDescent="0.3">
      <c r="A107" t="s">
        <v>342</v>
      </c>
      <c r="B107" t="s">
        <v>341</v>
      </c>
      <c r="C107">
        <v>19.856269999999999</v>
      </c>
      <c r="D107">
        <v>102.495496</v>
      </c>
      <c r="E107" t="s">
        <v>340</v>
      </c>
      <c r="F107" t="s">
        <v>342</v>
      </c>
      <c r="G107">
        <v>418</v>
      </c>
      <c r="H107" t="s">
        <v>14</v>
      </c>
      <c r="I107">
        <v>2013</v>
      </c>
      <c r="J107">
        <v>6769727</v>
      </c>
      <c r="K107">
        <v>488</v>
      </c>
      <c r="L107">
        <v>33000</v>
      </c>
      <c r="M107">
        <v>53</v>
      </c>
      <c r="N107">
        <v>3600</v>
      </c>
      <c r="O107">
        <v>8.9</v>
      </c>
      <c r="P107">
        <v>600</v>
      </c>
      <c r="Q107">
        <v>197</v>
      </c>
      <c r="R107">
        <v>13000</v>
      </c>
      <c r="S107">
        <v>11</v>
      </c>
      <c r="T107">
        <v>21</v>
      </c>
      <c r="U107">
        <v>1400</v>
      </c>
      <c r="V107">
        <v>31</v>
      </c>
    </row>
    <row r="108" spans="1:22" x14ac:dyDescent="0.3">
      <c r="A108" t="s">
        <v>339</v>
      </c>
      <c r="B108" t="s">
        <v>338</v>
      </c>
      <c r="C108">
        <v>56.879635</v>
      </c>
      <c r="D108">
        <v>24.603189</v>
      </c>
      <c r="E108" t="s">
        <v>337</v>
      </c>
      <c r="F108" t="s">
        <v>339</v>
      </c>
      <c r="G108">
        <v>428</v>
      </c>
      <c r="H108" t="s">
        <v>28</v>
      </c>
      <c r="I108">
        <v>2013</v>
      </c>
      <c r="J108">
        <v>2050317</v>
      </c>
      <c r="K108">
        <v>58</v>
      </c>
      <c r="L108">
        <v>1200</v>
      </c>
      <c r="M108">
        <v>2.1</v>
      </c>
      <c r="N108">
        <v>43</v>
      </c>
      <c r="O108">
        <v>1.8</v>
      </c>
      <c r="P108">
        <v>36</v>
      </c>
      <c r="Q108">
        <v>50</v>
      </c>
      <c r="R108">
        <v>1000</v>
      </c>
      <c r="S108">
        <v>20</v>
      </c>
      <c r="T108">
        <v>10</v>
      </c>
      <c r="U108">
        <v>200</v>
      </c>
      <c r="V108">
        <v>85</v>
      </c>
    </row>
    <row r="109" spans="1:22" x14ac:dyDescent="0.3">
      <c r="A109" t="s">
        <v>336</v>
      </c>
      <c r="B109" t="s">
        <v>335</v>
      </c>
      <c r="C109">
        <v>33.854720999999998</v>
      </c>
      <c r="D109">
        <v>35.862285</v>
      </c>
      <c r="E109" t="s">
        <v>334</v>
      </c>
      <c r="F109" t="s">
        <v>336</v>
      </c>
      <c r="G109">
        <v>422</v>
      </c>
      <c r="H109" t="s">
        <v>7</v>
      </c>
      <c r="I109">
        <v>2013</v>
      </c>
      <c r="J109">
        <v>4821971</v>
      </c>
      <c r="K109">
        <v>19</v>
      </c>
      <c r="L109">
        <v>900</v>
      </c>
      <c r="M109">
        <v>0.86</v>
      </c>
      <c r="N109">
        <v>42</v>
      </c>
      <c r="O109">
        <v>0</v>
      </c>
      <c r="P109">
        <v>0</v>
      </c>
      <c r="Q109">
        <v>16</v>
      </c>
      <c r="R109">
        <v>760</v>
      </c>
      <c r="V109">
        <v>91</v>
      </c>
    </row>
    <row r="110" spans="1:22" x14ac:dyDescent="0.3">
      <c r="A110" t="s">
        <v>333</v>
      </c>
      <c r="B110" t="s">
        <v>332</v>
      </c>
      <c r="C110">
        <v>-29.609988000000001</v>
      </c>
      <c r="D110">
        <v>28.233608</v>
      </c>
      <c r="E110" t="s">
        <v>331</v>
      </c>
      <c r="F110" t="s">
        <v>333</v>
      </c>
      <c r="G110">
        <v>426</v>
      </c>
      <c r="H110" t="s">
        <v>0</v>
      </c>
      <c r="I110">
        <v>2013</v>
      </c>
      <c r="J110">
        <v>2074465</v>
      </c>
      <c r="K110">
        <v>613</v>
      </c>
      <c r="L110">
        <v>13000</v>
      </c>
      <c r="M110">
        <v>46</v>
      </c>
      <c r="N110">
        <v>960</v>
      </c>
      <c r="O110">
        <v>250</v>
      </c>
      <c r="P110">
        <v>5200</v>
      </c>
      <c r="Q110">
        <v>916</v>
      </c>
      <c r="R110">
        <v>19000</v>
      </c>
      <c r="S110">
        <v>79</v>
      </c>
      <c r="T110">
        <v>703</v>
      </c>
      <c r="U110">
        <v>15000</v>
      </c>
      <c r="V110">
        <v>50</v>
      </c>
    </row>
    <row r="111" spans="1:22" x14ac:dyDescent="0.3">
      <c r="A111" t="s">
        <v>330</v>
      </c>
      <c r="B111" t="s">
        <v>329</v>
      </c>
      <c r="C111">
        <v>6.4280549999999996</v>
      </c>
      <c r="D111">
        <v>-9.4294989999999999</v>
      </c>
      <c r="E111" t="s">
        <v>328</v>
      </c>
      <c r="F111" t="s">
        <v>330</v>
      </c>
      <c r="G111">
        <v>430</v>
      </c>
      <c r="H111" t="s">
        <v>0</v>
      </c>
      <c r="I111">
        <v>2013</v>
      </c>
      <c r="J111">
        <v>4294077</v>
      </c>
      <c r="K111">
        <v>446</v>
      </c>
      <c r="L111">
        <v>19000</v>
      </c>
      <c r="M111">
        <v>49</v>
      </c>
      <c r="N111">
        <v>2100</v>
      </c>
      <c r="O111">
        <v>15</v>
      </c>
      <c r="P111">
        <v>650</v>
      </c>
      <c r="Q111">
        <v>308</v>
      </c>
      <c r="R111">
        <v>13000</v>
      </c>
      <c r="S111">
        <v>15</v>
      </c>
      <c r="T111">
        <v>46</v>
      </c>
      <c r="U111">
        <v>2000</v>
      </c>
      <c r="V111">
        <v>57</v>
      </c>
    </row>
    <row r="112" spans="1:22" x14ac:dyDescent="0.3">
      <c r="A112" t="s">
        <v>327</v>
      </c>
      <c r="B112" t="s">
        <v>326</v>
      </c>
      <c r="C112">
        <v>26.335100000000001</v>
      </c>
      <c r="D112">
        <v>17.228331000000001</v>
      </c>
      <c r="E112" t="s">
        <v>325</v>
      </c>
      <c r="F112" t="s">
        <v>327</v>
      </c>
      <c r="G112">
        <v>434</v>
      </c>
      <c r="H112" t="s">
        <v>7</v>
      </c>
      <c r="I112">
        <v>2013</v>
      </c>
      <c r="J112">
        <v>6201521</v>
      </c>
      <c r="K112">
        <v>70</v>
      </c>
      <c r="L112">
        <v>4400</v>
      </c>
      <c r="M112">
        <v>8.6999999999999993</v>
      </c>
      <c r="N112">
        <v>540</v>
      </c>
      <c r="O112">
        <v>0</v>
      </c>
      <c r="P112">
        <v>0</v>
      </c>
      <c r="Q112">
        <v>40</v>
      </c>
      <c r="R112">
        <v>2500</v>
      </c>
      <c r="V112">
        <v>54</v>
      </c>
    </row>
    <row r="113" spans="1:22" x14ac:dyDescent="0.3">
      <c r="A113" t="s">
        <v>324</v>
      </c>
      <c r="B113" t="s">
        <v>323</v>
      </c>
      <c r="C113">
        <v>55.169438</v>
      </c>
      <c r="D113">
        <v>23.881274999999999</v>
      </c>
      <c r="E113" t="s">
        <v>322</v>
      </c>
      <c r="F113" t="s">
        <v>324</v>
      </c>
      <c r="G113">
        <v>440</v>
      </c>
      <c r="H113" t="s">
        <v>28</v>
      </c>
      <c r="I113">
        <v>2013</v>
      </c>
      <c r="J113">
        <v>3016933</v>
      </c>
      <c r="K113">
        <v>85</v>
      </c>
      <c r="L113">
        <v>2600</v>
      </c>
      <c r="M113">
        <v>8.4</v>
      </c>
      <c r="N113">
        <v>250</v>
      </c>
      <c r="O113">
        <v>0.73</v>
      </c>
      <c r="P113">
        <v>22</v>
      </c>
      <c r="Q113">
        <v>65</v>
      </c>
      <c r="R113">
        <v>2000</v>
      </c>
      <c r="S113">
        <v>5</v>
      </c>
      <c r="T113">
        <v>3.2</v>
      </c>
      <c r="U113">
        <v>97</v>
      </c>
      <c r="V113">
        <v>80</v>
      </c>
    </row>
    <row r="114" spans="1:22" x14ac:dyDescent="0.3">
      <c r="A114" t="s">
        <v>321</v>
      </c>
      <c r="B114" t="s">
        <v>320</v>
      </c>
      <c r="C114">
        <v>49.815272999999998</v>
      </c>
      <c r="D114">
        <v>6.1295830000000002</v>
      </c>
      <c r="E114" t="s">
        <v>319</v>
      </c>
      <c r="F114" t="s">
        <v>321</v>
      </c>
      <c r="G114">
        <v>442</v>
      </c>
      <c r="H114" t="s">
        <v>28</v>
      </c>
      <c r="I114">
        <v>2013</v>
      </c>
      <c r="J114">
        <v>530380</v>
      </c>
      <c r="K114">
        <v>12</v>
      </c>
      <c r="L114">
        <v>62</v>
      </c>
      <c r="M114">
        <v>0.41</v>
      </c>
      <c r="N114">
        <v>2.2000000000000002</v>
      </c>
      <c r="O114">
        <v>0</v>
      </c>
      <c r="P114">
        <v>0</v>
      </c>
      <c r="Q114">
        <v>8.6999999999999993</v>
      </c>
      <c r="R114">
        <v>46</v>
      </c>
      <c r="S114">
        <v>4.5</v>
      </c>
      <c r="T114">
        <v>0.39</v>
      </c>
      <c r="U114">
        <v>2</v>
      </c>
      <c r="V114">
        <v>83</v>
      </c>
    </row>
    <row r="115" spans="1:22" x14ac:dyDescent="0.3">
      <c r="A115" t="s">
        <v>318</v>
      </c>
      <c r="B115" t="s">
        <v>317</v>
      </c>
      <c r="C115">
        <v>-18.766946999999998</v>
      </c>
      <c r="D115">
        <v>46.869107</v>
      </c>
      <c r="E115" t="s">
        <v>316</v>
      </c>
      <c r="F115" t="s">
        <v>318</v>
      </c>
      <c r="G115">
        <v>450</v>
      </c>
      <c r="H115" t="s">
        <v>0</v>
      </c>
      <c r="I115">
        <v>2013</v>
      </c>
      <c r="J115">
        <v>22924851</v>
      </c>
      <c r="K115">
        <v>413</v>
      </c>
      <c r="L115">
        <v>95000</v>
      </c>
      <c r="M115">
        <v>52</v>
      </c>
      <c r="N115">
        <v>12000</v>
      </c>
      <c r="O115">
        <v>1.9</v>
      </c>
      <c r="P115">
        <v>430</v>
      </c>
      <c r="Q115">
        <v>233</v>
      </c>
      <c r="R115">
        <v>53000</v>
      </c>
      <c r="S115">
        <v>1.9</v>
      </c>
      <c r="T115">
        <v>4.3</v>
      </c>
      <c r="U115">
        <v>990</v>
      </c>
      <c r="V115">
        <v>50</v>
      </c>
    </row>
    <row r="116" spans="1:22" x14ac:dyDescent="0.3">
      <c r="A116" t="s">
        <v>315</v>
      </c>
      <c r="B116" t="s">
        <v>314</v>
      </c>
      <c r="C116">
        <v>-13.254308</v>
      </c>
      <c r="D116">
        <v>34.301524999999998</v>
      </c>
      <c r="E116" t="s">
        <v>313</v>
      </c>
      <c r="F116" t="s">
        <v>315</v>
      </c>
      <c r="G116">
        <v>454</v>
      </c>
      <c r="H116" t="s">
        <v>0</v>
      </c>
      <c r="I116">
        <v>2013</v>
      </c>
      <c r="J116">
        <v>16362567</v>
      </c>
      <c r="K116">
        <v>135</v>
      </c>
      <c r="L116">
        <v>22000</v>
      </c>
      <c r="M116">
        <v>9.3000000000000007</v>
      </c>
      <c r="N116">
        <v>1500</v>
      </c>
      <c r="O116">
        <v>21</v>
      </c>
      <c r="P116">
        <v>3400</v>
      </c>
      <c r="Q116">
        <v>156</v>
      </c>
      <c r="R116">
        <v>26000</v>
      </c>
      <c r="S116">
        <v>59</v>
      </c>
      <c r="T116">
        <v>92</v>
      </c>
      <c r="U116">
        <v>15000</v>
      </c>
      <c r="V116">
        <v>70</v>
      </c>
    </row>
    <row r="117" spans="1:22" x14ac:dyDescent="0.3">
      <c r="A117" t="s">
        <v>312</v>
      </c>
      <c r="B117" t="s">
        <v>311</v>
      </c>
      <c r="C117">
        <v>4.2104840000000001</v>
      </c>
      <c r="D117">
        <v>101.97576599999999</v>
      </c>
      <c r="E117" t="s">
        <v>310</v>
      </c>
      <c r="F117" t="s">
        <v>312</v>
      </c>
      <c r="G117">
        <v>458</v>
      </c>
      <c r="H117" t="s">
        <v>14</v>
      </c>
      <c r="I117">
        <v>2013</v>
      </c>
      <c r="J117">
        <v>29716965</v>
      </c>
      <c r="K117">
        <v>131</v>
      </c>
      <c r="L117">
        <v>39000</v>
      </c>
      <c r="M117">
        <v>5.8</v>
      </c>
      <c r="N117">
        <v>1700</v>
      </c>
      <c r="O117">
        <v>1.5</v>
      </c>
      <c r="P117">
        <v>440</v>
      </c>
      <c r="Q117">
        <v>99</v>
      </c>
      <c r="R117">
        <v>29000</v>
      </c>
      <c r="S117">
        <v>6.7</v>
      </c>
      <c r="T117">
        <v>6.6</v>
      </c>
      <c r="U117">
        <v>2000</v>
      </c>
      <c r="V117">
        <v>79</v>
      </c>
    </row>
    <row r="118" spans="1:22" x14ac:dyDescent="0.3">
      <c r="A118" t="s">
        <v>309</v>
      </c>
      <c r="B118" t="s">
        <v>308</v>
      </c>
      <c r="C118">
        <v>3.2027779999999999</v>
      </c>
      <c r="D118">
        <v>73.220680000000002</v>
      </c>
      <c r="E118" t="s">
        <v>307</v>
      </c>
      <c r="F118" t="s">
        <v>309</v>
      </c>
      <c r="G118">
        <v>462</v>
      </c>
      <c r="H118" t="s">
        <v>83</v>
      </c>
      <c r="I118">
        <v>2013</v>
      </c>
      <c r="J118">
        <v>345023</v>
      </c>
      <c r="K118">
        <v>57</v>
      </c>
      <c r="L118">
        <v>200</v>
      </c>
      <c r="M118">
        <v>2.2000000000000002</v>
      </c>
      <c r="N118">
        <v>7.6</v>
      </c>
      <c r="O118">
        <v>0</v>
      </c>
      <c r="P118">
        <v>0</v>
      </c>
      <c r="Q118">
        <v>40</v>
      </c>
      <c r="R118">
        <v>140</v>
      </c>
      <c r="S118">
        <v>0.18</v>
      </c>
      <c r="T118">
        <v>7.0000000000000007E-2</v>
      </c>
      <c r="U118">
        <v>0.25</v>
      </c>
      <c r="V118">
        <v>83</v>
      </c>
    </row>
    <row r="119" spans="1:22" x14ac:dyDescent="0.3">
      <c r="A119" t="s">
        <v>306</v>
      </c>
      <c r="B119" t="s">
        <v>305</v>
      </c>
      <c r="C119">
        <v>17.570692000000001</v>
      </c>
      <c r="D119">
        <v>-3.9961660000000001</v>
      </c>
      <c r="E119" t="s">
        <v>304</v>
      </c>
      <c r="F119" t="s">
        <v>306</v>
      </c>
      <c r="G119">
        <v>466</v>
      </c>
      <c r="H119" t="s">
        <v>0</v>
      </c>
      <c r="I119">
        <v>2013</v>
      </c>
      <c r="J119">
        <v>15301650</v>
      </c>
      <c r="K119">
        <v>92</v>
      </c>
      <c r="L119">
        <v>14000</v>
      </c>
      <c r="M119">
        <v>10</v>
      </c>
      <c r="N119">
        <v>1600</v>
      </c>
      <c r="O119">
        <v>1.2</v>
      </c>
      <c r="P119">
        <v>190</v>
      </c>
      <c r="Q119">
        <v>60</v>
      </c>
      <c r="R119">
        <v>9200</v>
      </c>
      <c r="S119">
        <v>6.9</v>
      </c>
      <c r="T119">
        <v>4.0999999999999996</v>
      </c>
      <c r="U119">
        <v>630</v>
      </c>
      <c r="V119">
        <v>63</v>
      </c>
    </row>
    <row r="120" spans="1:22" x14ac:dyDescent="0.3">
      <c r="A120" t="s">
        <v>303</v>
      </c>
      <c r="B120" t="s">
        <v>302</v>
      </c>
      <c r="C120">
        <v>35.937496000000003</v>
      </c>
      <c r="D120">
        <v>14.375416</v>
      </c>
      <c r="E120" t="s">
        <v>301</v>
      </c>
      <c r="F120" t="s">
        <v>303</v>
      </c>
      <c r="G120">
        <v>470</v>
      </c>
      <c r="H120" t="s">
        <v>28</v>
      </c>
      <c r="I120">
        <v>2013</v>
      </c>
      <c r="J120">
        <v>429004</v>
      </c>
      <c r="K120">
        <v>14</v>
      </c>
      <c r="L120">
        <v>60</v>
      </c>
      <c r="M120">
        <v>0.36</v>
      </c>
      <c r="N120">
        <v>1.5</v>
      </c>
      <c r="O120">
        <v>0</v>
      </c>
      <c r="P120">
        <v>0</v>
      </c>
      <c r="Q120">
        <v>11</v>
      </c>
      <c r="R120">
        <v>49</v>
      </c>
      <c r="S120">
        <v>3.7</v>
      </c>
      <c r="T120">
        <v>0.42</v>
      </c>
      <c r="U120">
        <v>1.8</v>
      </c>
      <c r="V120">
        <v>100</v>
      </c>
    </row>
    <row r="121" spans="1:22" x14ac:dyDescent="0.3">
      <c r="A121" t="s">
        <v>300</v>
      </c>
      <c r="B121" t="s">
        <v>299</v>
      </c>
      <c r="C121">
        <v>7.1314739999999999</v>
      </c>
      <c r="D121">
        <v>171.18447800000001</v>
      </c>
      <c r="E121" t="s">
        <v>298</v>
      </c>
      <c r="F121" t="s">
        <v>300</v>
      </c>
      <c r="G121">
        <v>584</v>
      </c>
      <c r="H121" t="s">
        <v>14</v>
      </c>
      <c r="I121">
        <v>2013</v>
      </c>
      <c r="J121">
        <v>52634</v>
      </c>
      <c r="K121">
        <v>490</v>
      </c>
      <c r="L121">
        <v>260</v>
      </c>
      <c r="M121">
        <v>39</v>
      </c>
      <c r="N121">
        <v>21</v>
      </c>
      <c r="O121">
        <v>0</v>
      </c>
      <c r="P121">
        <v>0</v>
      </c>
      <c r="Q121">
        <v>354</v>
      </c>
      <c r="R121">
        <v>190</v>
      </c>
      <c r="V121">
        <v>80</v>
      </c>
    </row>
    <row r="122" spans="1:22" x14ac:dyDescent="0.3">
      <c r="A122" t="s">
        <v>297</v>
      </c>
      <c r="B122" t="s">
        <v>296</v>
      </c>
      <c r="C122">
        <v>21.00789</v>
      </c>
      <c r="D122">
        <v>-10.940835</v>
      </c>
      <c r="E122" t="s">
        <v>295</v>
      </c>
      <c r="F122" t="s">
        <v>297</v>
      </c>
      <c r="G122">
        <v>478</v>
      </c>
      <c r="H122" t="s">
        <v>0</v>
      </c>
      <c r="I122">
        <v>2013</v>
      </c>
      <c r="J122">
        <v>3889880</v>
      </c>
      <c r="K122">
        <v>203</v>
      </c>
      <c r="L122">
        <v>7900</v>
      </c>
      <c r="M122">
        <v>26</v>
      </c>
      <c r="N122">
        <v>1000</v>
      </c>
      <c r="O122">
        <v>0.9</v>
      </c>
      <c r="P122">
        <v>35</v>
      </c>
      <c r="Q122">
        <v>115</v>
      </c>
      <c r="R122">
        <v>4500</v>
      </c>
      <c r="S122">
        <v>2.1</v>
      </c>
      <c r="T122">
        <v>2.2999999999999998</v>
      </c>
      <c r="U122">
        <v>90</v>
      </c>
      <c r="V122">
        <v>50</v>
      </c>
    </row>
    <row r="123" spans="1:22" x14ac:dyDescent="0.3">
      <c r="A123" t="s">
        <v>294</v>
      </c>
      <c r="B123" t="s">
        <v>293</v>
      </c>
      <c r="C123">
        <v>-20.348403999999999</v>
      </c>
      <c r="D123">
        <v>57.552152</v>
      </c>
      <c r="E123" t="s">
        <v>292</v>
      </c>
      <c r="F123" t="s">
        <v>294</v>
      </c>
      <c r="G123">
        <v>480</v>
      </c>
      <c r="H123" t="s">
        <v>0</v>
      </c>
      <c r="I123">
        <v>2013</v>
      </c>
      <c r="J123">
        <v>1244403</v>
      </c>
      <c r="K123">
        <v>32</v>
      </c>
      <c r="L123">
        <v>390</v>
      </c>
      <c r="M123">
        <v>1.2</v>
      </c>
      <c r="N123">
        <v>15</v>
      </c>
      <c r="O123">
        <v>1.5</v>
      </c>
      <c r="P123">
        <v>19</v>
      </c>
      <c r="Q123">
        <v>21</v>
      </c>
      <c r="R123">
        <v>260</v>
      </c>
      <c r="S123">
        <v>18</v>
      </c>
      <c r="T123">
        <v>3.8</v>
      </c>
      <c r="U123">
        <v>48</v>
      </c>
      <c r="V123">
        <v>50</v>
      </c>
    </row>
    <row r="124" spans="1:22" x14ac:dyDescent="0.3">
      <c r="A124" t="s">
        <v>291</v>
      </c>
      <c r="B124" t="s">
        <v>290</v>
      </c>
      <c r="C124">
        <v>23.634501</v>
      </c>
      <c r="D124">
        <v>-102.552784</v>
      </c>
      <c r="E124" t="s">
        <v>289</v>
      </c>
      <c r="F124" t="s">
        <v>291</v>
      </c>
      <c r="G124">
        <v>484</v>
      </c>
      <c r="H124" t="s">
        <v>21</v>
      </c>
      <c r="I124">
        <v>2013</v>
      </c>
      <c r="J124">
        <v>122332399</v>
      </c>
      <c r="K124">
        <v>26</v>
      </c>
      <c r="L124">
        <v>31000</v>
      </c>
      <c r="M124">
        <v>1.8</v>
      </c>
      <c r="N124">
        <v>2200</v>
      </c>
      <c r="O124">
        <v>0.3</v>
      </c>
      <c r="P124">
        <v>360</v>
      </c>
      <c r="Q124">
        <v>21</v>
      </c>
      <c r="R124">
        <v>25000</v>
      </c>
      <c r="S124">
        <v>9</v>
      </c>
      <c r="T124">
        <v>1.8</v>
      </c>
      <c r="U124">
        <v>2300</v>
      </c>
      <c r="V124">
        <v>82</v>
      </c>
    </row>
    <row r="125" spans="1:22" x14ac:dyDescent="0.3">
      <c r="A125" t="s">
        <v>288</v>
      </c>
      <c r="B125" t="s">
        <v>287</v>
      </c>
      <c r="C125">
        <v>7.425554</v>
      </c>
      <c r="D125">
        <v>150.55081200000001</v>
      </c>
      <c r="E125" t="s">
        <v>286</v>
      </c>
      <c r="F125" t="s">
        <v>288</v>
      </c>
      <c r="G125">
        <v>583</v>
      </c>
      <c r="H125" t="s">
        <v>14</v>
      </c>
      <c r="I125">
        <v>2013</v>
      </c>
      <c r="J125">
        <v>103549</v>
      </c>
      <c r="K125">
        <v>262</v>
      </c>
      <c r="L125">
        <v>270</v>
      </c>
      <c r="M125">
        <v>21</v>
      </c>
      <c r="N125">
        <v>22</v>
      </c>
      <c r="O125">
        <v>0</v>
      </c>
      <c r="P125">
        <v>0</v>
      </c>
      <c r="Q125">
        <v>188</v>
      </c>
      <c r="R125">
        <v>190</v>
      </c>
    </row>
    <row r="126" spans="1:22" x14ac:dyDescent="0.3">
      <c r="A126" t="s">
        <v>285</v>
      </c>
      <c r="B126" t="s">
        <v>284</v>
      </c>
      <c r="C126">
        <v>43.750298000000001</v>
      </c>
      <c r="D126">
        <v>7.4128410000000002</v>
      </c>
      <c r="E126" t="s">
        <v>283</v>
      </c>
      <c r="F126" t="s">
        <v>285</v>
      </c>
      <c r="G126">
        <v>492</v>
      </c>
      <c r="H126" t="s">
        <v>28</v>
      </c>
      <c r="I126">
        <v>2013</v>
      </c>
      <c r="J126">
        <v>37831</v>
      </c>
      <c r="K126">
        <v>2.4</v>
      </c>
      <c r="L126">
        <v>0.92</v>
      </c>
      <c r="M126">
        <v>0.09</v>
      </c>
      <c r="N126">
        <v>0.03</v>
      </c>
      <c r="O126">
        <v>0</v>
      </c>
      <c r="P126">
        <v>0</v>
      </c>
      <c r="Q126">
        <v>2.1</v>
      </c>
      <c r="R126">
        <v>0.79</v>
      </c>
    </row>
    <row r="127" spans="1:22" x14ac:dyDescent="0.3">
      <c r="A127" t="s">
        <v>282</v>
      </c>
      <c r="B127" t="s">
        <v>281</v>
      </c>
      <c r="C127">
        <v>46.862496</v>
      </c>
      <c r="D127">
        <v>103.846656</v>
      </c>
      <c r="E127" t="s">
        <v>280</v>
      </c>
      <c r="F127" t="s">
        <v>282</v>
      </c>
      <c r="G127">
        <v>496</v>
      </c>
      <c r="H127" t="s">
        <v>14</v>
      </c>
      <c r="I127">
        <v>2013</v>
      </c>
      <c r="J127">
        <v>2839073</v>
      </c>
      <c r="K127">
        <v>254</v>
      </c>
      <c r="L127">
        <v>7200</v>
      </c>
      <c r="M127">
        <v>4.9000000000000004</v>
      </c>
      <c r="N127">
        <v>140</v>
      </c>
      <c r="O127">
        <v>0.04</v>
      </c>
      <c r="P127">
        <v>1</v>
      </c>
      <c r="Q127">
        <v>181</v>
      </c>
      <c r="R127">
        <v>5100</v>
      </c>
      <c r="S127">
        <v>0.12</v>
      </c>
      <c r="T127">
        <v>0.21</v>
      </c>
      <c r="U127">
        <v>6.1</v>
      </c>
      <c r="V127">
        <v>84</v>
      </c>
    </row>
    <row r="128" spans="1:22" x14ac:dyDescent="0.3">
      <c r="A128" t="s">
        <v>279</v>
      </c>
      <c r="B128" t="s">
        <v>153</v>
      </c>
      <c r="C128">
        <v>42.708677999999999</v>
      </c>
      <c r="D128">
        <v>19.374389999999998</v>
      </c>
      <c r="E128" t="s">
        <v>278</v>
      </c>
      <c r="F128" t="s">
        <v>279</v>
      </c>
      <c r="G128">
        <v>499</v>
      </c>
      <c r="H128" t="s">
        <v>28</v>
      </c>
      <c r="I128">
        <v>2013</v>
      </c>
      <c r="J128">
        <v>621383</v>
      </c>
      <c r="K128">
        <v>25</v>
      </c>
      <c r="L128">
        <v>160</v>
      </c>
      <c r="M128">
        <v>0.19</v>
      </c>
      <c r="N128">
        <v>1.2</v>
      </c>
      <c r="O128">
        <v>0</v>
      </c>
      <c r="P128">
        <v>0</v>
      </c>
      <c r="Q128">
        <v>21</v>
      </c>
      <c r="R128">
        <v>130</v>
      </c>
      <c r="S128">
        <v>2.1</v>
      </c>
      <c r="T128">
        <v>0.42</v>
      </c>
      <c r="U128">
        <v>2.6</v>
      </c>
      <c r="V128">
        <v>93</v>
      </c>
    </row>
    <row r="129" spans="1:22" x14ac:dyDescent="0.3">
      <c r="A129" t="s">
        <v>277</v>
      </c>
      <c r="B129" t="s">
        <v>276</v>
      </c>
      <c r="C129">
        <v>16.742498000000001</v>
      </c>
      <c r="D129">
        <v>-62.187365999999997</v>
      </c>
      <c r="E129" t="s">
        <v>275</v>
      </c>
      <c r="F129" t="s">
        <v>277</v>
      </c>
      <c r="G129">
        <v>500</v>
      </c>
      <c r="H129" t="s">
        <v>21</v>
      </c>
      <c r="I129">
        <v>2013</v>
      </c>
      <c r="J129">
        <v>5091</v>
      </c>
      <c r="K129">
        <v>0</v>
      </c>
      <c r="L129">
        <v>0</v>
      </c>
      <c r="M129">
        <v>21</v>
      </c>
      <c r="N129">
        <v>1.1000000000000001</v>
      </c>
      <c r="O129">
        <v>0</v>
      </c>
      <c r="P129">
        <v>0</v>
      </c>
      <c r="Q129">
        <v>0</v>
      </c>
      <c r="R129">
        <v>0</v>
      </c>
    </row>
    <row r="130" spans="1:22" x14ac:dyDescent="0.3">
      <c r="A130" t="s">
        <v>274</v>
      </c>
      <c r="B130" t="s">
        <v>273</v>
      </c>
      <c r="C130">
        <v>31.791702000000001</v>
      </c>
      <c r="D130">
        <v>-7.0926200000000001</v>
      </c>
      <c r="E130" t="s">
        <v>272</v>
      </c>
      <c r="F130" t="s">
        <v>274</v>
      </c>
      <c r="G130">
        <v>504</v>
      </c>
      <c r="H130" t="s">
        <v>7</v>
      </c>
      <c r="I130">
        <v>2013</v>
      </c>
      <c r="J130">
        <v>33008150</v>
      </c>
      <c r="K130">
        <v>131</v>
      </c>
      <c r="L130">
        <v>43000</v>
      </c>
      <c r="M130">
        <v>8.6</v>
      </c>
      <c r="N130">
        <v>2800</v>
      </c>
      <c r="O130">
        <v>0.3</v>
      </c>
      <c r="P130">
        <v>98</v>
      </c>
      <c r="Q130">
        <v>104</v>
      </c>
      <c r="R130">
        <v>34000</v>
      </c>
      <c r="S130">
        <v>1.7</v>
      </c>
      <c r="T130">
        <v>1.8</v>
      </c>
      <c r="U130">
        <v>590</v>
      </c>
      <c r="V130">
        <v>85</v>
      </c>
    </row>
    <row r="131" spans="1:22" x14ac:dyDescent="0.3">
      <c r="A131" t="s">
        <v>271</v>
      </c>
      <c r="B131" t="s">
        <v>270</v>
      </c>
      <c r="C131">
        <v>-18.665694999999999</v>
      </c>
      <c r="D131">
        <v>35.529561999999999</v>
      </c>
      <c r="E131" t="s">
        <v>269</v>
      </c>
      <c r="F131" t="s">
        <v>271</v>
      </c>
      <c r="G131">
        <v>508</v>
      </c>
      <c r="H131" t="s">
        <v>0</v>
      </c>
      <c r="I131">
        <v>2013</v>
      </c>
      <c r="J131">
        <v>25833752</v>
      </c>
      <c r="K131">
        <v>559</v>
      </c>
      <c r="L131">
        <v>140000</v>
      </c>
      <c r="M131">
        <v>69</v>
      </c>
      <c r="N131">
        <v>18000</v>
      </c>
      <c r="O131">
        <v>148</v>
      </c>
      <c r="P131">
        <v>38000</v>
      </c>
      <c r="Q131">
        <v>552</v>
      </c>
      <c r="R131">
        <v>140000</v>
      </c>
      <c r="S131">
        <v>57</v>
      </c>
      <c r="T131">
        <v>312</v>
      </c>
      <c r="U131">
        <v>81000</v>
      </c>
      <c r="V131">
        <v>37</v>
      </c>
    </row>
    <row r="132" spans="1:22" x14ac:dyDescent="0.3">
      <c r="A132" t="s">
        <v>268</v>
      </c>
      <c r="B132" t="s">
        <v>267</v>
      </c>
      <c r="C132">
        <v>21.913965000000001</v>
      </c>
      <c r="D132">
        <v>95.956222999999994</v>
      </c>
      <c r="E132" t="s">
        <v>266</v>
      </c>
      <c r="F132" t="s">
        <v>268</v>
      </c>
      <c r="G132">
        <v>104</v>
      </c>
      <c r="H132" t="s">
        <v>83</v>
      </c>
      <c r="I132">
        <v>2013</v>
      </c>
      <c r="J132">
        <v>53259018</v>
      </c>
      <c r="K132">
        <v>473</v>
      </c>
      <c r="L132">
        <v>250000</v>
      </c>
      <c r="M132">
        <v>49</v>
      </c>
      <c r="N132">
        <v>26000</v>
      </c>
      <c r="O132">
        <v>8</v>
      </c>
      <c r="P132">
        <v>4300</v>
      </c>
      <c r="Q132">
        <v>373</v>
      </c>
      <c r="R132">
        <v>200000</v>
      </c>
      <c r="S132">
        <v>8.8000000000000007</v>
      </c>
      <c r="T132">
        <v>33</v>
      </c>
      <c r="U132">
        <v>17000</v>
      </c>
      <c r="V132">
        <v>68</v>
      </c>
    </row>
    <row r="133" spans="1:22" x14ac:dyDescent="0.3">
      <c r="A133" t="s">
        <v>265</v>
      </c>
      <c r="B133" t="s">
        <v>264</v>
      </c>
      <c r="C133">
        <v>-22.957640000000001</v>
      </c>
      <c r="D133">
        <v>18.490410000000001</v>
      </c>
      <c r="E133" t="s">
        <v>263</v>
      </c>
      <c r="F133" t="s">
        <v>265</v>
      </c>
      <c r="G133">
        <v>516</v>
      </c>
      <c r="H133" t="s">
        <v>0</v>
      </c>
      <c r="I133">
        <v>2013</v>
      </c>
      <c r="J133">
        <v>2303315</v>
      </c>
      <c r="K133">
        <v>651</v>
      </c>
      <c r="L133">
        <v>15000</v>
      </c>
      <c r="M133">
        <v>57</v>
      </c>
      <c r="N133">
        <v>1300</v>
      </c>
      <c r="O133">
        <v>90</v>
      </c>
      <c r="P133">
        <v>2100</v>
      </c>
      <c r="Q133">
        <v>651</v>
      </c>
      <c r="R133">
        <v>15000</v>
      </c>
      <c r="S133">
        <v>51</v>
      </c>
      <c r="T133">
        <v>333</v>
      </c>
      <c r="U133">
        <v>7700</v>
      </c>
      <c r="V133">
        <v>64</v>
      </c>
    </row>
    <row r="134" spans="1:22" x14ac:dyDescent="0.3">
      <c r="A134" t="s">
        <v>262</v>
      </c>
      <c r="B134" t="s">
        <v>261</v>
      </c>
      <c r="C134">
        <v>-0.52277799999999996</v>
      </c>
      <c r="D134">
        <v>166.93150299999999</v>
      </c>
      <c r="E134" t="s">
        <v>260</v>
      </c>
      <c r="F134" t="s">
        <v>262</v>
      </c>
      <c r="G134">
        <v>520</v>
      </c>
      <c r="H134" t="s">
        <v>14</v>
      </c>
      <c r="I134">
        <v>2013</v>
      </c>
      <c r="J134">
        <v>10051</v>
      </c>
      <c r="K134">
        <v>71</v>
      </c>
      <c r="L134">
        <v>7.1</v>
      </c>
      <c r="M134">
        <v>6.7</v>
      </c>
      <c r="N134">
        <v>0.67</v>
      </c>
      <c r="O134">
        <v>0</v>
      </c>
      <c r="P134">
        <v>0</v>
      </c>
      <c r="Q134">
        <v>47</v>
      </c>
      <c r="R134">
        <v>4.7</v>
      </c>
    </row>
    <row r="135" spans="1:22" x14ac:dyDescent="0.3">
      <c r="A135" t="s">
        <v>259</v>
      </c>
      <c r="B135" t="s">
        <v>258</v>
      </c>
      <c r="C135">
        <v>28.394856999999998</v>
      </c>
      <c r="D135">
        <v>84.124008000000003</v>
      </c>
      <c r="E135" t="s">
        <v>257</v>
      </c>
      <c r="F135" t="s">
        <v>259</v>
      </c>
      <c r="G135">
        <v>524</v>
      </c>
      <c r="H135" t="s">
        <v>83</v>
      </c>
      <c r="I135">
        <v>2013</v>
      </c>
      <c r="J135">
        <v>27797457</v>
      </c>
      <c r="K135">
        <v>211</v>
      </c>
      <c r="L135">
        <v>59000</v>
      </c>
      <c r="M135">
        <v>17</v>
      </c>
      <c r="N135">
        <v>4600</v>
      </c>
      <c r="O135">
        <v>1.2</v>
      </c>
      <c r="P135">
        <v>320</v>
      </c>
      <c r="Q135">
        <v>156</v>
      </c>
      <c r="R135">
        <v>43000</v>
      </c>
      <c r="S135">
        <v>3.6</v>
      </c>
      <c r="T135">
        <v>5.6</v>
      </c>
      <c r="U135">
        <v>1600</v>
      </c>
      <c r="V135">
        <v>78</v>
      </c>
    </row>
    <row r="136" spans="1:22" x14ac:dyDescent="0.3">
      <c r="A136" t="s">
        <v>255</v>
      </c>
      <c r="B136" t="s">
        <v>254</v>
      </c>
      <c r="C136">
        <v>52.132632999999998</v>
      </c>
      <c r="D136">
        <v>5.2912660000000002</v>
      </c>
      <c r="E136" t="s">
        <v>253</v>
      </c>
      <c r="F136" t="s">
        <v>255</v>
      </c>
      <c r="G136">
        <v>528</v>
      </c>
      <c r="H136" t="s">
        <v>28</v>
      </c>
      <c r="I136">
        <v>2013</v>
      </c>
      <c r="J136">
        <v>16759229</v>
      </c>
      <c r="K136">
        <v>7.6</v>
      </c>
      <c r="L136">
        <v>1300</v>
      </c>
      <c r="M136">
        <v>0.12</v>
      </c>
      <c r="N136">
        <v>20</v>
      </c>
      <c r="O136">
        <v>0.03</v>
      </c>
      <c r="P136">
        <v>5</v>
      </c>
      <c r="Q136">
        <v>6.1</v>
      </c>
      <c r="R136">
        <v>1000</v>
      </c>
      <c r="S136">
        <v>3.9</v>
      </c>
      <c r="T136">
        <v>0.24</v>
      </c>
      <c r="U136">
        <v>40</v>
      </c>
      <c r="V136">
        <v>81</v>
      </c>
    </row>
    <row r="137" spans="1:22" x14ac:dyDescent="0.3">
      <c r="A137" t="s">
        <v>252</v>
      </c>
      <c r="B137" t="s">
        <v>251</v>
      </c>
      <c r="C137">
        <v>-20.904305000000001</v>
      </c>
      <c r="D137">
        <v>165.618042</v>
      </c>
      <c r="E137" t="s">
        <v>250</v>
      </c>
      <c r="F137" t="s">
        <v>252</v>
      </c>
      <c r="G137">
        <v>540</v>
      </c>
      <c r="H137" t="s">
        <v>14</v>
      </c>
      <c r="I137">
        <v>2013</v>
      </c>
      <c r="J137">
        <v>256496</v>
      </c>
      <c r="K137">
        <v>23</v>
      </c>
      <c r="L137">
        <v>59</v>
      </c>
      <c r="M137">
        <v>1.1000000000000001</v>
      </c>
      <c r="N137">
        <v>2.8</v>
      </c>
      <c r="O137">
        <v>0</v>
      </c>
      <c r="P137">
        <v>0</v>
      </c>
      <c r="Q137">
        <v>19</v>
      </c>
      <c r="R137">
        <v>50</v>
      </c>
    </row>
    <row r="138" spans="1:22" x14ac:dyDescent="0.3">
      <c r="A138" t="s">
        <v>249</v>
      </c>
      <c r="B138" t="s">
        <v>248</v>
      </c>
      <c r="C138">
        <v>-40.900556999999999</v>
      </c>
      <c r="D138">
        <v>174.88597100000001</v>
      </c>
      <c r="E138" t="s">
        <v>247</v>
      </c>
      <c r="F138" t="s">
        <v>249</v>
      </c>
      <c r="G138">
        <v>554</v>
      </c>
      <c r="H138" t="s">
        <v>14</v>
      </c>
      <c r="I138">
        <v>2013</v>
      </c>
      <c r="J138">
        <v>4505761</v>
      </c>
      <c r="K138">
        <v>9.5</v>
      </c>
      <c r="L138">
        <v>430</v>
      </c>
      <c r="M138">
        <v>0.14000000000000001</v>
      </c>
      <c r="N138">
        <v>6.3</v>
      </c>
      <c r="O138">
        <v>0</v>
      </c>
      <c r="P138">
        <v>0</v>
      </c>
      <c r="Q138">
        <v>7.3</v>
      </c>
      <c r="R138">
        <v>330</v>
      </c>
      <c r="S138">
        <v>1.5</v>
      </c>
      <c r="T138">
        <v>0.11</v>
      </c>
      <c r="U138">
        <v>5</v>
      </c>
      <c r="V138">
        <v>82</v>
      </c>
    </row>
    <row r="139" spans="1:22" x14ac:dyDescent="0.3">
      <c r="A139" t="s">
        <v>246</v>
      </c>
      <c r="B139" t="s">
        <v>245</v>
      </c>
      <c r="C139">
        <v>12.865416</v>
      </c>
      <c r="D139">
        <v>-85.207228999999998</v>
      </c>
      <c r="E139" t="s">
        <v>244</v>
      </c>
      <c r="F139" t="s">
        <v>246</v>
      </c>
      <c r="G139">
        <v>558</v>
      </c>
      <c r="H139" t="s">
        <v>21</v>
      </c>
      <c r="I139">
        <v>2013</v>
      </c>
      <c r="J139">
        <v>6080478</v>
      </c>
      <c r="K139">
        <v>68</v>
      </c>
      <c r="L139">
        <v>4100</v>
      </c>
      <c r="M139">
        <v>2.7</v>
      </c>
      <c r="N139">
        <v>160</v>
      </c>
      <c r="O139">
        <v>0.26</v>
      </c>
      <c r="P139">
        <v>16</v>
      </c>
      <c r="Q139">
        <v>55</v>
      </c>
      <c r="R139">
        <v>3400</v>
      </c>
      <c r="S139">
        <v>3.3</v>
      </c>
      <c r="T139">
        <v>1.8</v>
      </c>
      <c r="U139">
        <v>110</v>
      </c>
      <c r="V139">
        <v>87</v>
      </c>
    </row>
    <row r="140" spans="1:22" x14ac:dyDescent="0.3">
      <c r="A140" t="s">
        <v>243</v>
      </c>
      <c r="B140" t="s">
        <v>242</v>
      </c>
      <c r="C140">
        <v>17.607789</v>
      </c>
      <c r="D140">
        <v>8.0816660000000002</v>
      </c>
      <c r="E140" t="s">
        <v>241</v>
      </c>
      <c r="F140" t="s">
        <v>243</v>
      </c>
      <c r="G140">
        <v>562</v>
      </c>
      <c r="H140" t="s">
        <v>0</v>
      </c>
      <c r="I140">
        <v>2013</v>
      </c>
      <c r="J140">
        <v>17831270</v>
      </c>
      <c r="K140">
        <v>159</v>
      </c>
      <c r="L140">
        <v>28000</v>
      </c>
      <c r="M140">
        <v>17</v>
      </c>
      <c r="N140">
        <v>3100</v>
      </c>
      <c r="O140">
        <v>2.1</v>
      </c>
      <c r="P140">
        <v>370</v>
      </c>
      <c r="Q140">
        <v>102</v>
      </c>
      <c r="R140">
        <v>18000</v>
      </c>
      <c r="S140">
        <v>6.9</v>
      </c>
      <c r="T140">
        <v>7.1</v>
      </c>
      <c r="U140">
        <v>1300</v>
      </c>
      <c r="V140">
        <v>62</v>
      </c>
    </row>
    <row r="141" spans="1:22" x14ac:dyDescent="0.3">
      <c r="A141" t="s">
        <v>240</v>
      </c>
      <c r="B141" t="s">
        <v>239</v>
      </c>
      <c r="C141">
        <v>9.0819989999999997</v>
      </c>
      <c r="D141">
        <v>8.6752769999999995</v>
      </c>
      <c r="E141" t="s">
        <v>238</v>
      </c>
      <c r="F141" t="s">
        <v>240</v>
      </c>
      <c r="G141">
        <v>566</v>
      </c>
      <c r="H141" t="s">
        <v>0</v>
      </c>
      <c r="I141">
        <v>2013</v>
      </c>
      <c r="J141">
        <v>173615345</v>
      </c>
      <c r="K141">
        <v>326</v>
      </c>
      <c r="L141">
        <v>570000</v>
      </c>
      <c r="M141">
        <v>94</v>
      </c>
      <c r="N141">
        <v>160000</v>
      </c>
      <c r="O141">
        <v>49</v>
      </c>
      <c r="P141">
        <v>85000</v>
      </c>
      <c r="Q141">
        <v>338</v>
      </c>
      <c r="R141">
        <v>590000</v>
      </c>
      <c r="S141">
        <v>25</v>
      </c>
      <c r="T141">
        <v>81</v>
      </c>
      <c r="U141">
        <v>140000</v>
      </c>
      <c r="V141">
        <v>16</v>
      </c>
    </row>
    <row r="142" spans="1:22" x14ac:dyDescent="0.3">
      <c r="A142" t="s">
        <v>237</v>
      </c>
      <c r="B142" t="s">
        <v>236</v>
      </c>
      <c r="C142">
        <v>-19.054445000000001</v>
      </c>
      <c r="D142">
        <v>-169.867233</v>
      </c>
      <c r="E142" t="s">
        <v>235</v>
      </c>
      <c r="F142" t="s">
        <v>237</v>
      </c>
      <c r="G142">
        <v>570</v>
      </c>
      <c r="H142" t="s">
        <v>14</v>
      </c>
      <c r="I142">
        <v>2013</v>
      </c>
      <c r="J142">
        <v>1344</v>
      </c>
      <c r="K142">
        <v>19</v>
      </c>
      <c r="L142">
        <v>0.26</v>
      </c>
      <c r="M142">
        <v>0.52</v>
      </c>
      <c r="N142">
        <v>0.01</v>
      </c>
      <c r="O142">
        <v>0</v>
      </c>
      <c r="P142">
        <v>0</v>
      </c>
      <c r="Q142">
        <v>0</v>
      </c>
      <c r="R142">
        <v>0</v>
      </c>
    </row>
    <row r="143" spans="1:22" x14ac:dyDescent="0.3">
      <c r="A143" t="s">
        <v>234</v>
      </c>
      <c r="B143" t="s">
        <v>233</v>
      </c>
      <c r="C143">
        <v>17.330829999999999</v>
      </c>
      <c r="D143">
        <v>145.38469000000001</v>
      </c>
      <c r="E143" t="s">
        <v>232</v>
      </c>
      <c r="F143" t="s">
        <v>234</v>
      </c>
      <c r="G143">
        <v>580</v>
      </c>
      <c r="H143" t="s">
        <v>14</v>
      </c>
      <c r="I143">
        <v>2013</v>
      </c>
      <c r="J143">
        <v>53855</v>
      </c>
      <c r="K143">
        <v>93</v>
      </c>
      <c r="L143">
        <v>50</v>
      </c>
      <c r="M143">
        <v>6.4</v>
      </c>
      <c r="N143">
        <v>3.4</v>
      </c>
      <c r="O143">
        <v>0</v>
      </c>
      <c r="P143">
        <v>0</v>
      </c>
      <c r="Q143">
        <v>70</v>
      </c>
      <c r="R143">
        <v>38</v>
      </c>
      <c r="V143">
        <v>87</v>
      </c>
    </row>
    <row r="144" spans="1:22" x14ac:dyDescent="0.3">
      <c r="A144" t="s">
        <v>231</v>
      </c>
      <c r="B144" t="s">
        <v>230</v>
      </c>
      <c r="C144">
        <v>60.472023999999998</v>
      </c>
      <c r="D144">
        <v>8.4689460000000008</v>
      </c>
      <c r="E144" t="s">
        <v>229</v>
      </c>
      <c r="F144" t="s">
        <v>231</v>
      </c>
      <c r="G144">
        <v>578</v>
      </c>
      <c r="H144" t="s">
        <v>28</v>
      </c>
      <c r="I144">
        <v>2013</v>
      </c>
      <c r="J144">
        <v>5042671</v>
      </c>
      <c r="K144">
        <v>11</v>
      </c>
      <c r="L144">
        <v>540</v>
      </c>
      <c r="M144">
        <v>0.09</v>
      </c>
      <c r="N144">
        <v>4.4000000000000004</v>
      </c>
      <c r="O144">
        <v>0</v>
      </c>
      <c r="P144">
        <v>0</v>
      </c>
      <c r="Q144">
        <v>8.1999999999999993</v>
      </c>
      <c r="R144">
        <v>410</v>
      </c>
      <c r="S144">
        <v>0.64</v>
      </c>
      <c r="T144">
        <v>0.05</v>
      </c>
      <c r="U144">
        <v>2.6</v>
      </c>
      <c r="V144">
        <v>87</v>
      </c>
    </row>
    <row r="145" spans="1:22" x14ac:dyDescent="0.3">
      <c r="A145" t="s">
        <v>228</v>
      </c>
      <c r="B145" t="s">
        <v>227</v>
      </c>
      <c r="C145">
        <v>21.512582999999999</v>
      </c>
      <c r="D145">
        <v>55.923254999999997</v>
      </c>
      <c r="E145" t="s">
        <v>226</v>
      </c>
      <c r="F145" t="s">
        <v>228</v>
      </c>
      <c r="G145">
        <v>512</v>
      </c>
      <c r="H145" t="s">
        <v>7</v>
      </c>
      <c r="I145">
        <v>2013</v>
      </c>
      <c r="J145">
        <v>3632444</v>
      </c>
      <c r="K145">
        <v>13</v>
      </c>
      <c r="L145">
        <v>460</v>
      </c>
      <c r="M145">
        <v>0.69</v>
      </c>
      <c r="N145">
        <v>25</v>
      </c>
      <c r="O145">
        <v>0.03</v>
      </c>
      <c r="P145">
        <v>1</v>
      </c>
      <c r="Q145">
        <v>11</v>
      </c>
      <c r="R145">
        <v>390</v>
      </c>
      <c r="S145">
        <v>1.5</v>
      </c>
      <c r="T145">
        <v>0.16</v>
      </c>
      <c r="U145">
        <v>5.9</v>
      </c>
      <c r="V145">
        <v>84</v>
      </c>
    </row>
    <row r="146" spans="1:22" x14ac:dyDescent="0.3">
      <c r="A146" t="s">
        <v>225</v>
      </c>
      <c r="B146" t="s">
        <v>224</v>
      </c>
      <c r="C146">
        <v>30.375321</v>
      </c>
      <c r="D146">
        <v>69.345116000000004</v>
      </c>
      <c r="E146" t="s">
        <v>223</v>
      </c>
      <c r="F146" t="s">
        <v>225</v>
      </c>
      <c r="G146">
        <v>586</v>
      </c>
      <c r="H146" t="s">
        <v>7</v>
      </c>
      <c r="I146">
        <v>2013</v>
      </c>
      <c r="J146">
        <v>182142594</v>
      </c>
      <c r="K146">
        <v>342</v>
      </c>
      <c r="L146">
        <v>620000</v>
      </c>
      <c r="M146">
        <v>27</v>
      </c>
      <c r="N146">
        <v>49000</v>
      </c>
      <c r="O146">
        <v>0.53</v>
      </c>
      <c r="P146">
        <v>970</v>
      </c>
      <c r="Q146">
        <v>275</v>
      </c>
      <c r="R146">
        <v>500000</v>
      </c>
      <c r="S146">
        <v>0.53</v>
      </c>
      <c r="T146">
        <v>1.4</v>
      </c>
      <c r="U146">
        <v>2600</v>
      </c>
      <c r="V146">
        <v>58</v>
      </c>
    </row>
    <row r="147" spans="1:22" x14ac:dyDescent="0.3">
      <c r="A147" t="s">
        <v>222</v>
      </c>
      <c r="B147" t="s">
        <v>221</v>
      </c>
      <c r="C147">
        <v>7.5149800000000004</v>
      </c>
      <c r="D147">
        <v>134.58251999999999</v>
      </c>
      <c r="E147" t="s">
        <v>220</v>
      </c>
      <c r="F147" t="s">
        <v>222</v>
      </c>
      <c r="G147">
        <v>585</v>
      </c>
      <c r="H147" t="s">
        <v>14</v>
      </c>
      <c r="I147">
        <v>2013</v>
      </c>
      <c r="J147">
        <v>20918</v>
      </c>
      <c r="K147">
        <v>53</v>
      </c>
      <c r="L147">
        <v>11</v>
      </c>
      <c r="M147">
        <v>1.7</v>
      </c>
      <c r="N147">
        <v>0.36</v>
      </c>
      <c r="O147">
        <v>0</v>
      </c>
      <c r="P147">
        <v>0</v>
      </c>
      <c r="Q147">
        <v>44</v>
      </c>
      <c r="R147">
        <v>9.1999999999999993</v>
      </c>
      <c r="V147">
        <v>87</v>
      </c>
    </row>
    <row r="148" spans="1:22" x14ac:dyDescent="0.3">
      <c r="A148" t="s">
        <v>219</v>
      </c>
      <c r="B148" t="s">
        <v>218</v>
      </c>
      <c r="C148">
        <v>8.5379810000000003</v>
      </c>
      <c r="D148">
        <v>-80.782127000000003</v>
      </c>
      <c r="E148" t="s">
        <v>217</v>
      </c>
      <c r="F148" t="s">
        <v>219</v>
      </c>
      <c r="G148">
        <v>591</v>
      </c>
      <c r="H148" t="s">
        <v>21</v>
      </c>
      <c r="I148">
        <v>2013</v>
      </c>
      <c r="J148">
        <v>3864170</v>
      </c>
      <c r="K148">
        <v>61</v>
      </c>
      <c r="L148">
        <v>2400</v>
      </c>
      <c r="M148">
        <v>4.8</v>
      </c>
      <c r="N148">
        <v>180</v>
      </c>
      <c r="O148">
        <v>1.1000000000000001</v>
      </c>
      <c r="P148">
        <v>42</v>
      </c>
      <c r="Q148">
        <v>48</v>
      </c>
      <c r="R148">
        <v>1800</v>
      </c>
      <c r="S148">
        <v>13</v>
      </c>
      <c r="T148">
        <v>6.3</v>
      </c>
      <c r="U148">
        <v>240</v>
      </c>
      <c r="V148">
        <v>77</v>
      </c>
    </row>
    <row r="149" spans="1:22" x14ac:dyDescent="0.3">
      <c r="A149" t="s">
        <v>216</v>
      </c>
      <c r="B149" t="s">
        <v>215</v>
      </c>
      <c r="C149">
        <v>-6.3149930000000003</v>
      </c>
      <c r="D149">
        <v>143.95554999999999</v>
      </c>
      <c r="E149" t="s">
        <v>214</v>
      </c>
      <c r="F149" t="s">
        <v>216</v>
      </c>
      <c r="G149">
        <v>598</v>
      </c>
      <c r="H149" t="s">
        <v>14</v>
      </c>
      <c r="I149">
        <v>2013</v>
      </c>
      <c r="J149">
        <v>7321262</v>
      </c>
      <c r="K149">
        <v>437</v>
      </c>
      <c r="L149">
        <v>32000</v>
      </c>
      <c r="M149">
        <v>33</v>
      </c>
      <c r="N149">
        <v>2400</v>
      </c>
      <c r="O149">
        <v>5.4</v>
      </c>
      <c r="P149">
        <v>390</v>
      </c>
      <c r="Q149">
        <v>347</v>
      </c>
      <c r="R149">
        <v>25000</v>
      </c>
      <c r="S149">
        <v>9.1999999999999993</v>
      </c>
      <c r="T149">
        <v>32</v>
      </c>
      <c r="U149">
        <v>2300</v>
      </c>
      <c r="V149">
        <v>89</v>
      </c>
    </row>
    <row r="150" spans="1:22" x14ac:dyDescent="0.3">
      <c r="A150" t="s">
        <v>213</v>
      </c>
      <c r="B150" t="s">
        <v>212</v>
      </c>
      <c r="C150">
        <v>-23.442502999999999</v>
      </c>
      <c r="D150">
        <v>-58.443832</v>
      </c>
      <c r="E150" t="s">
        <v>211</v>
      </c>
      <c r="F150" t="s">
        <v>213</v>
      </c>
      <c r="G150">
        <v>600</v>
      </c>
      <c r="H150" t="s">
        <v>21</v>
      </c>
      <c r="I150">
        <v>2013</v>
      </c>
      <c r="J150">
        <v>6802295</v>
      </c>
      <c r="K150">
        <v>59</v>
      </c>
      <c r="L150">
        <v>4000</v>
      </c>
      <c r="M150">
        <v>2.9</v>
      </c>
      <c r="N150">
        <v>200</v>
      </c>
      <c r="O150">
        <v>0.96</v>
      </c>
      <c r="P150">
        <v>65</v>
      </c>
      <c r="Q150">
        <v>44</v>
      </c>
      <c r="R150">
        <v>3000</v>
      </c>
      <c r="S150">
        <v>10</v>
      </c>
      <c r="T150">
        <v>4.5999999999999996</v>
      </c>
      <c r="U150">
        <v>310</v>
      </c>
      <c r="V150">
        <v>75</v>
      </c>
    </row>
    <row r="151" spans="1:22" x14ac:dyDescent="0.3">
      <c r="A151" t="s">
        <v>210</v>
      </c>
      <c r="B151" t="s">
        <v>209</v>
      </c>
      <c r="C151">
        <v>-9.1899669999999993</v>
      </c>
      <c r="D151">
        <v>-75.015152</v>
      </c>
      <c r="E151" t="s">
        <v>208</v>
      </c>
      <c r="F151" t="s">
        <v>210</v>
      </c>
      <c r="G151">
        <v>604</v>
      </c>
      <c r="H151" t="s">
        <v>21</v>
      </c>
      <c r="I151">
        <v>2013</v>
      </c>
      <c r="J151">
        <v>30375603</v>
      </c>
      <c r="K151">
        <v>164</v>
      </c>
      <c r="L151">
        <v>50000</v>
      </c>
      <c r="M151">
        <v>7.7</v>
      </c>
      <c r="N151">
        <v>2300</v>
      </c>
      <c r="O151">
        <v>1.4</v>
      </c>
      <c r="P151">
        <v>420</v>
      </c>
      <c r="Q151">
        <v>124</v>
      </c>
      <c r="R151">
        <v>38000</v>
      </c>
      <c r="S151">
        <v>6.1</v>
      </c>
      <c r="T151">
        <v>7.5</v>
      </c>
      <c r="U151">
        <v>2300</v>
      </c>
      <c r="V151">
        <v>79</v>
      </c>
    </row>
    <row r="152" spans="1:22" x14ac:dyDescent="0.3">
      <c r="A152" t="s">
        <v>207</v>
      </c>
      <c r="B152" t="s">
        <v>206</v>
      </c>
      <c r="C152">
        <v>12.879721</v>
      </c>
      <c r="D152">
        <v>121.774017</v>
      </c>
      <c r="E152" t="s">
        <v>205</v>
      </c>
      <c r="F152" t="s">
        <v>207</v>
      </c>
      <c r="G152">
        <v>608</v>
      </c>
      <c r="H152" t="s">
        <v>14</v>
      </c>
      <c r="I152">
        <v>2013</v>
      </c>
      <c r="J152">
        <v>98393574</v>
      </c>
      <c r="K152">
        <v>438</v>
      </c>
      <c r="L152">
        <v>430000</v>
      </c>
      <c r="M152">
        <v>27</v>
      </c>
      <c r="N152">
        <v>27000</v>
      </c>
      <c r="O152">
        <v>0.06</v>
      </c>
      <c r="P152">
        <v>58</v>
      </c>
      <c r="Q152">
        <v>292</v>
      </c>
      <c r="R152">
        <v>290000</v>
      </c>
      <c r="S152">
        <v>0.11</v>
      </c>
      <c r="T152">
        <v>0.32</v>
      </c>
      <c r="U152">
        <v>310</v>
      </c>
      <c r="V152">
        <v>80</v>
      </c>
    </row>
    <row r="153" spans="1:22" x14ac:dyDescent="0.3">
      <c r="A153" t="s">
        <v>204</v>
      </c>
      <c r="B153" t="s">
        <v>203</v>
      </c>
      <c r="C153">
        <v>51.919438</v>
      </c>
      <c r="D153">
        <v>19.145136000000001</v>
      </c>
      <c r="E153" t="s">
        <v>202</v>
      </c>
      <c r="F153" t="s">
        <v>204</v>
      </c>
      <c r="G153">
        <v>616</v>
      </c>
      <c r="H153" t="s">
        <v>28</v>
      </c>
      <c r="I153">
        <v>2013</v>
      </c>
      <c r="J153">
        <v>38216635</v>
      </c>
      <c r="K153">
        <v>27</v>
      </c>
      <c r="L153">
        <v>10000</v>
      </c>
      <c r="M153">
        <v>1.7</v>
      </c>
      <c r="N153">
        <v>650</v>
      </c>
      <c r="O153">
        <v>0.03</v>
      </c>
      <c r="P153">
        <v>12</v>
      </c>
      <c r="Q153">
        <v>22</v>
      </c>
      <c r="R153">
        <v>8300</v>
      </c>
      <c r="S153">
        <v>1.2</v>
      </c>
      <c r="T153">
        <v>0.25</v>
      </c>
      <c r="U153">
        <v>96</v>
      </c>
      <c r="V153">
        <v>85</v>
      </c>
    </row>
    <row r="154" spans="1:22" x14ac:dyDescent="0.3">
      <c r="A154" t="s">
        <v>201</v>
      </c>
      <c r="B154" t="s">
        <v>200</v>
      </c>
      <c r="C154">
        <v>39.399872000000002</v>
      </c>
      <c r="D154">
        <v>-8.2244539999999997</v>
      </c>
      <c r="E154" t="s">
        <v>199</v>
      </c>
      <c r="F154" t="s">
        <v>201</v>
      </c>
      <c r="G154">
        <v>620</v>
      </c>
      <c r="H154" t="s">
        <v>28</v>
      </c>
      <c r="I154">
        <v>2013</v>
      </c>
      <c r="J154">
        <v>10608156</v>
      </c>
      <c r="K154">
        <v>30</v>
      </c>
      <c r="L154">
        <v>3100</v>
      </c>
      <c r="M154">
        <v>1.3</v>
      </c>
      <c r="N154">
        <v>140</v>
      </c>
      <c r="O154">
        <v>0.57999999999999996</v>
      </c>
      <c r="P154">
        <v>61</v>
      </c>
      <c r="Q154">
        <v>26</v>
      </c>
      <c r="R154">
        <v>2700</v>
      </c>
      <c r="S154">
        <v>18</v>
      </c>
      <c r="T154">
        <v>4.7</v>
      </c>
      <c r="U154">
        <v>500</v>
      </c>
      <c r="V154">
        <v>85</v>
      </c>
    </row>
    <row r="155" spans="1:22" x14ac:dyDescent="0.3">
      <c r="A155" t="s">
        <v>198</v>
      </c>
      <c r="B155" t="s">
        <v>197</v>
      </c>
      <c r="C155">
        <v>18.220832999999999</v>
      </c>
      <c r="D155">
        <v>-66.590148999999997</v>
      </c>
      <c r="E155" t="s">
        <v>196</v>
      </c>
      <c r="F155" t="s">
        <v>198</v>
      </c>
      <c r="G155">
        <v>630</v>
      </c>
      <c r="H155" t="s">
        <v>21</v>
      </c>
      <c r="I155">
        <v>2013</v>
      </c>
      <c r="J155">
        <v>3688318</v>
      </c>
      <c r="K155">
        <v>1.9</v>
      </c>
      <c r="L155">
        <v>70</v>
      </c>
      <c r="M155">
        <v>0.28999999999999998</v>
      </c>
      <c r="N155">
        <v>11</v>
      </c>
      <c r="O155">
        <v>0</v>
      </c>
      <c r="P155">
        <v>0</v>
      </c>
      <c r="Q155">
        <v>1.6</v>
      </c>
      <c r="R155">
        <v>58</v>
      </c>
      <c r="V155">
        <v>87</v>
      </c>
    </row>
    <row r="156" spans="1:22" x14ac:dyDescent="0.3">
      <c r="A156" t="s">
        <v>195</v>
      </c>
      <c r="B156" t="s">
        <v>194</v>
      </c>
      <c r="C156">
        <v>25.354825999999999</v>
      </c>
      <c r="D156">
        <v>51.183883999999999</v>
      </c>
      <c r="E156" t="s">
        <v>193</v>
      </c>
      <c r="F156" t="s">
        <v>195</v>
      </c>
      <c r="G156">
        <v>634</v>
      </c>
      <c r="H156" t="s">
        <v>7</v>
      </c>
      <c r="I156">
        <v>2013</v>
      </c>
      <c r="J156">
        <v>2168673</v>
      </c>
      <c r="K156">
        <v>53</v>
      </c>
      <c r="L156">
        <v>1100</v>
      </c>
      <c r="M156">
        <v>0.12</v>
      </c>
      <c r="N156">
        <v>2.7</v>
      </c>
      <c r="O156">
        <v>0</v>
      </c>
      <c r="P156">
        <v>0</v>
      </c>
      <c r="Q156">
        <v>40</v>
      </c>
      <c r="R156">
        <v>870</v>
      </c>
    </row>
    <row r="157" spans="1:22" x14ac:dyDescent="0.3">
      <c r="A157" t="s">
        <v>192</v>
      </c>
      <c r="B157" t="s">
        <v>191</v>
      </c>
      <c r="C157">
        <v>35.907756999999997</v>
      </c>
      <c r="D157">
        <v>127.76692199999999</v>
      </c>
      <c r="E157" t="s">
        <v>190</v>
      </c>
      <c r="F157" t="s">
        <v>192</v>
      </c>
      <c r="G157">
        <v>410</v>
      </c>
      <c r="H157" t="s">
        <v>14</v>
      </c>
      <c r="I157">
        <v>2013</v>
      </c>
      <c r="J157">
        <v>49262698</v>
      </c>
      <c r="K157">
        <v>143</v>
      </c>
      <c r="L157">
        <v>71000</v>
      </c>
      <c r="M157">
        <v>5.2</v>
      </c>
      <c r="N157">
        <v>2600</v>
      </c>
      <c r="O157">
        <v>0.01</v>
      </c>
      <c r="P157">
        <v>5</v>
      </c>
      <c r="Q157">
        <v>97</v>
      </c>
      <c r="R157">
        <v>48000</v>
      </c>
      <c r="S157">
        <v>0.1</v>
      </c>
      <c r="T157">
        <v>0.1</v>
      </c>
      <c r="U157">
        <v>47</v>
      </c>
      <c r="V157">
        <v>87</v>
      </c>
    </row>
    <row r="158" spans="1:22" x14ac:dyDescent="0.3">
      <c r="A158" t="s">
        <v>189</v>
      </c>
      <c r="B158" t="s">
        <v>188</v>
      </c>
      <c r="C158">
        <v>47.411631</v>
      </c>
      <c r="D158">
        <v>28.369885</v>
      </c>
      <c r="E158" t="s">
        <v>187</v>
      </c>
      <c r="F158" t="s">
        <v>189</v>
      </c>
      <c r="G158">
        <v>498</v>
      </c>
      <c r="H158" t="s">
        <v>28</v>
      </c>
      <c r="I158">
        <v>2013</v>
      </c>
      <c r="J158">
        <v>3487204</v>
      </c>
      <c r="K158">
        <v>226</v>
      </c>
      <c r="L158">
        <v>7900</v>
      </c>
      <c r="M158">
        <v>14</v>
      </c>
      <c r="N158">
        <v>480</v>
      </c>
      <c r="O158">
        <v>2.2999999999999998</v>
      </c>
      <c r="P158">
        <v>81</v>
      </c>
      <c r="Q158">
        <v>159</v>
      </c>
      <c r="R158">
        <v>5500</v>
      </c>
      <c r="S158">
        <v>6.2</v>
      </c>
      <c r="T158">
        <v>9.8000000000000007</v>
      </c>
      <c r="U158">
        <v>340</v>
      </c>
      <c r="V158">
        <v>81</v>
      </c>
    </row>
    <row r="159" spans="1:22" x14ac:dyDescent="0.3">
      <c r="A159" t="s">
        <v>186</v>
      </c>
      <c r="B159" t="s">
        <v>185</v>
      </c>
      <c r="C159">
        <v>45.943161000000003</v>
      </c>
      <c r="D159">
        <v>24.966760000000001</v>
      </c>
      <c r="E159" t="s">
        <v>184</v>
      </c>
      <c r="F159" t="s">
        <v>186</v>
      </c>
      <c r="G159">
        <v>642</v>
      </c>
      <c r="H159" t="s">
        <v>28</v>
      </c>
      <c r="I159">
        <v>2013</v>
      </c>
      <c r="J159">
        <v>21698585</v>
      </c>
      <c r="K159">
        <v>123</v>
      </c>
      <c r="L159">
        <v>27000</v>
      </c>
      <c r="M159">
        <v>5.4</v>
      </c>
      <c r="N159">
        <v>1200</v>
      </c>
      <c r="O159">
        <v>0.41</v>
      </c>
      <c r="P159">
        <v>89</v>
      </c>
      <c r="Q159">
        <v>87</v>
      </c>
      <c r="R159">
        <v>19000</v>
      </c>
      <c r="S159">
        <v>2.7</v>
      </c>
      <c r="T159">
        <v>2.4</v>
      </c>
      <c r="U159">
        <v>520</v>
      </c>
      <c r="V159">
        <v>82</v>
      </c>
    </row>
    <row r="160" spans="1:22" x14ac:dyDescent="0.3">
      <c r="A160" t="s">
        <v>183</v>
      </c>
      <c r="B160" t="s">
        <v>182</v>
      </c>
      <c r="C160">
        <v>61.524009999999997</v>
      </c>
      <c r="D160">
        <v>105.31875599999999</v>
      </c>
      <c r="E160" t="s">
        <v>181</v>
      </c>
      <c r="F160" t="s">
        <v>183</v>
      </c>
      <c r="G160">
        <v>643</v>
      </c>
      <c r="H160" t="s">
        <v>28</v>
      </c>
      <c r="I160">
        <v>2013</v>
      </c>
      <c r="J160">
        <v>142833689</v>
      </c>
      <c r="K160">
        <v>114</v>
      </c>
      <c r="L160">
        <v>160000</v>
      </c>
      <c r="M160">
        <v>12</v>
      </c>
      <c r="N160">
        <v>17000</v>
      </c>
      <c r="O160">
        <v>0.98</v>
      </c>
      <c r="P160">
        <v>1400</v>
      </c>
      <c r="Q160">
        <v>89</v>
      </c>
      <c r="R160">
        <v>130000</v>
      </c>
      <c r="S160">
        <v>6.2</v>
      </c>
      <c r="T160">
        <v>5.5</v>
      </c>
      <c r="U160">
        <v>7900</v>
      </c>
      <c r="V160">
        <v>83</v>
      </c>
    </row>
    <row r="161" spans="1:22" x14ac:dyDescent="0.3">
      <c r="A161" t="s">
        <v>180</v>
      </c>
      <c r="B161" t="s">
        <v>179</v>
      </c>
      <c r="C161">
        <v>-1.9402779999999999</v>
      </c>
      <c r="D161">
        <v>29.873888000000001</v>
      </c>
      <c r="E161" t="s">
        <v>178</v>
      </c>
      <c r="F161" t="s">
        <v>180</v>
      </c>
      <c r="G161">
        <v>646</v>
      </c>
      <c r="H161" t="s">
        <v>0</v>
      </c>
      <c r="I161">
        <v>2013</v>
      </c>
      <c r="J161">
        <v>11776522</v>
      </c>
      <c r="K161">
        <v>89</v>
      </c>
      <c r="L161">
        <v>10000</v>
      </c>
      <c r="M161">
        <v>6.9</v>
      </c>
      <c r="N161">
        <v>810</v>
      </c>
      <c r="O161">
        <v>4.2</v>
      </c>
      <c r="P161">
        <v>490</v>
      </c>
      <c r="Q161">
        <v>69</v>
      </c>
      <c r="R161">
        <v>8100</v>
      </c>
      <c r="S161">
        <v>30</v>
      </c>
      <c r="T161">
        <v>21</v>
      </c>
      <c r="U161">
        <v>2500</v>
      </c>
      <c r="V161">
        <v>70</v>
      </c>
    </row>
    <row r="162" spans="1:22" x14ac:dyDescent="0.3">
      <c r="A162" t="s">
        <v>177</v>
      </c>
      <c r="B162" t="s">
        <v>176</v>
      </c>
      <c r="C162">
        <v>17.357821999999999</v>
      </c>
      <c r="D162">
        <v>-62.782997999999999</v>
      </c>
      <c r="E162" t="s">
        <v>175</v>
      </c>
      <c r="F162" t="s">
        <v>177</v>
      </c>
      <c r="G162">
        <v>659</v>
      </c>
      <c r="H162" t="s">
        <v>21</v>
      </c>
      <c r="I162">
        <v>2013</v>
      </c>
      <c r="J162">
        <v>54191</v>
      </c>
      <c r="K162">
        <v>1.8</v>
      </c>
      <c r="L162">
        <v>1</v>
      </c>
      <c r="M162">
        <v>2.9</v>
      </c>
      <c r="N162">
        <v>1.6</v>
      </c>
      <c r="O162">
        <v>0</v>
      </c>
      <c r="P162">
        <v>0</v>
      </c>
      <c r="Q162">
        <v>0</v>
      </c>
      <c r="R162">
        <v>0</v>
      </c>
    </row>
    <row r="163" spans="1:22" x14ac:dyDescent="0.3">
      <c r="A163" t="s">
        <v>174</v>
      </c>
      <c r="B163" t="s">
        <v>173</v>
      </c>
      <c r="C163">
        <v>13.909444000000001</v>
      </c>
      <c r="D163">
        <v>-60.978892999999999</v>
      </c>
      <c r="E163" t="s">
        <v>172</v>
      </c>
      <c r="F163" t="s">
        <v>174</v>
      </c>
      <c r="G163">
        <v>662</v>
      </c>
      <c r="H163" t="s">
        <v>21</v>
      </c>
      <c r="I163">
        <v>2013</v>
      </c>
      <c r="J163">
        <v>182273</v>
      </c>
      <c r="K163">
        <v>8.6999999999999993</v>
      </c>
      <c r="L163">
        <v>16</v>
      </c>
      <c r="M163">
        <v>1.2</v>
      </c>
      <c r="N163">
        <v>2.2000000000000002</v>
      </c>
      <c r="O163">
        <v>0</v>
      </c>
      <c r="P163">
        <v>0</v>
      </c>
      <c r="Q163">
        <v>5.7</v>
      </c>
      <c r="R163">
        <v>10</v>
      </c>
      <c r="V163">
        <v>87</v>
      </c>
    </row>
    <row r="164" spans="1:22" x14ac:dyDescent="0.3">
      <c r="A164" t="s">
        <v>171</v>
      </c>
      <c r="B164" t="s">
        <v>170</v>
      </c>
      <c r="C164">
        <v>12.984305000000001</v>
      </c>
      <c r="D164">
        <v>-61.287227999999999</v>
      </c>
      <c r="E164" t="s">
        <v>169</v>
      </c>
      <c r="F164" t="s">
        <v>171</v>
      </c>
      <c r="G164">
        <v>670</v>
      </c>
      <c r="H164" t="s">
        <v>21</v>
      </c>
      <c r="I164">
        <v>2013</v>
      </c>
      <c r="J164">
        <v>109373</v>
      </c>
      <c r="K164">
        <v>40</v>
      </c>
      <c r="L164">
        <v>44</v>
      </c>
      <c r="M164">
        <v>2.8</v>
      </c>
      <c r="N164">
        <v>3.1</v>
      </c>
      <c r="O164">
        <v>0</v>
      </c>
      <c r="P164">
        <v>0</v>
      </c>
      <c r="Q164">
        <v>24</v>
      </c>
      <c r="R164">
        <v>26</v>
      </c>
      <c r="V164">
        <v>11</v>
      </c>
    </row>
    <row r="165" spans="1:22" x14ac:dyDescent="0.3">
      <c r="A165" t="s">
        <v>168</v>
      </c>
      <c r="B165" t="s">
        <v>167</v>
      </c>
      <c r="C165">
        <v>-13.759029</v>
      </c>
      <c r="D165">
        <v>-172.10462899999999</v>
      </c>
      <c r="E165" t="s">
        <v>166</v>
      </c>
      <c r="F165" t="s">
        <v>168</v>
      </c>
      <c r="G165">
        <v>882</v>
      </c>
      <c r="H165" t="s">
        <v>14</v>
      </c>
      <c r="I165">
        <v>2013</v>
      </c>
      <c r="J165">
        <v>190372</v>
      </c>
      <c r="K165">
        <v>29</v>
      </c>
      <c r="L165">
        <v>54</v>
      </c>
      <c r="M165">
        <v>3.2</v>
      </c>
      <c r="N165">
        <v>6.1</v>
      </c>
      <c r="O165">
        <v>0</v>
      </c>
      <c r="P165">
        <v>0</v>
      </c>
      <c r="Q165">
        <v>18</v>
      </c>
      <c r="R165">
        <v>33</v>
      </c>
      <c r="V165">
        <v>66</v>
      </c>
    </row>
    <row r="166" spans="1:22" x14ac:dyDescent="0.3">
      <c r="A166" t="s">
        <v>165</v>
      </c>
      <c r="B166" t="s">
        <v>164</v>
      </c>
      <c r="C166">
        <v>43.942360000000001</v>
      </c>
      <c r="D166">
        <v>12.457777</v>
      </c>
      <c r="E166" t="s">
        <v>163</v>
      </c>
      <c r="F166" t="s">
        <v>165</v>
      </c>
      <c r="G166">
        <v>674</v>
      </c>
      <c r="H166" t="s">
        <v>28</v>
      </c>
      <c r="I166">
        <v>2013</v>
      </c>
      <c r="J166">
        <v>31448</v>
      </c>
      <c r="K166">
        <v>1.9</v>
      </c>
      <c r="L166">
        <v>0.61</v>
      </c>
      <c r="M166">
        <v>0</v>
      </c>
      <c r="N166">
        <v>0</v>
      </c>
      <c r="O166">
        <v>0</v>
      </c>
      <c r="P166">
        <v>0</v>
      </c>
      <c r="Q166">
        <v>1.5</v>
      </c>
      <c r="R166">
        <v>0.48</v>
      </c>
    </row>
    <row r="167" spans="1:22" x14ac:dyDescent="0.3">
      <c r="A167" t="s">
        <v>162</v>
      </c>
      <c r="B167" t="s">
        <v>161</v>
      </c>
      <c r="C167">
        <v>0.18636</v>
      </c>
      <c r="D167">
        <v>6.6130810000000002</v>
      </c>
      <c r="E167" t="s">
        <v>160</v>
      </c>
      <c r="F167" t="s">
        <v>162</v>
      </c>
      <c r="G167">
        <v>678</v>
      </c>
      <c r="H167" t="s">
        <v>0</v>
      </c>
      <c r="I167">
        <v>2013</v>
      </c>
      <c r="J167">
        <v>192993</v>
      </c>
      <c r="K167">
        <v>114</v>
      </c>
      <c r="L167">
        <v>220</v>
      </c>
      <c r="M167">
        <v>9.3000000000000007</v>
      </c>
      <c r="N167">
        <v>18</v>
      </c>
      <c r="O167">
        <v>4.7</v>
      </c>
      <c r="P167">
        <v>9</v>
      </c>
      <c r="Q167">
        <v>91</v>
      </c>
      <c r="R167">
        <v>180</v>
      </c>
      <c r="S167">
        <v>20</v>
      </c>
      <c r="T167">
        <v>19</v>
      </c>
      <c r="U167">
        <v>36</v>
      </c>
      <c r="V167">
        <v>84</v>
      </c>
    </row>
    <row r="168" spans="1:22" x14ac:dyDescent="0.3">
      <c r="A168" t="s">
        <v>159</v>
      </c>
      <c r="B168" t="s">
        <v>158</v>
      </c>
      <c r="C168">
        <v>23.885942</v>
      </c>
      <c r="D168">
        <v>45.079161999999997</v>
      </c>
      <c r="E168" t="s">
        <v>157</v>
      </c>
      <c r="F168" t="s">
        <v>159</v>
      </c>
      <c r="G168">
        <v>682</v>
      </c>
      <c r="H168" t="s">
        <v>7</v>
      </c>
      <c r="I168">
        <v>2013</v>
      </c>
      <c r="J168">
        <v>28828870</v>
      </c>
      <c r="K168">
        <v>16</v>
      </c>
      <c r="L168">
        <v>4600</v>
      </c>
      <c r="M168">
        <v>3.3</v>
      </c>
      <c r="N168">
        <v>960</v>
      </c>
      <c r="O168">
        <v>0</v>
      </c>
      <c r="P168">
        <v>0</v>
      </c>
      <c r="Q168">
        <v>14</v>
      </c>
      <c r="R168">
        <v>4000</v>
      </c>
      <c r="V168">
        <v>87</v>
      </c>
    </row>
    <row r="169" spans="1:22" x14ac:dyDescent="0.3">
      <c r="A169" t="s">
        <v>156</v>
      </c>
      <c r="B169" t="s">
        <v>155</v>
      </c>
      <c r="C169">
        <v>14.497401</v>
      </c>
      <c r="D169">
        <v>-14.452362000000001</v>
      </c>
      <c r="E169" t="s">
        <v>154</v>
      </c>
      <c r="F169" t="s">
        <v>156</v>
      </c>
      <c r="G169">
        <v>686</v>
      </c>
      <c r="H169" t="s">
        <v>0</v>
      </c>
      <c r="I169">
        <v>2013</v>
      </c>
      <c r="J169">
        <v>14133280</v>
      </c>
      <c r="K169">
        <v>202</v>
      </c>
      <c r="L169">
        <v>29000</v>
      </c>
      <c r="M169">
        <v>21</v>
      </c>
      <c r="N169">
        <v>2900</v>
      </c>
      <c r="O169">
        <v>3</v>
      </c>
      <c r="P169">
        <v>420</v>
      </c>
      <c r="Q169">
        <v>136</v>
      </c>
      <c r="R169">
        <v>19000</v>
      </c>
      <c r="S169">
        <v>8.6</v>
      </c>
      <c r="T169">
        <v>12</v>
      </c>
      <c r="U169">
        <v>1700</v>
      </c>
      <c r="V169">
        <v>68</v>
      </c>
    </row>
    <row r="170" spans="1:22" x14ac:dyDescent="0.3">
      <c r="A170" t="s">
        <v>151</v>
      </c>
      <c r="B170" t="s">
        <v>150</v>
      </c>
      <c r="C170">
        <v>44.016520999999997</v>
      </c>
      <c r="D170">
        <v>21.005859000000001</v>
      </c>
      <c r="E170" t="s">
        <v>149</v>
      </c>
      <c r="F170" t="s">
        <v>151</v>
      </c>
      <c r="G170">
        <v>688</v>
      </c>
      <c r="H170" t="s">
        <v>28</v>
      </c>
      <c r="I170">
        <v>2013</v>
      </c>
      <c r="J170">
        <v>9510506</v>
      </c>
      <c r="K170">
        <v>28</v>
      </c>
      <c r="L170">
        <v>2600</v>
      </c>
      <c r="M170">
        <v>1.6</v>
      </c>
      <c r="N170">
        <v>150</v>
      </c>
      <c r="O170">
        <v>0.01</v>
      </c>
      <c r="P170">
        <v>1</v>
      </c>
      <c r="Q170">
        <v>18</v>
      </c>
      <c r="R170">
        <v>1700</v>
      </c>
      <c r="S170">
        <v>0.68</v>
      </c>
      <c r="T170">
        <v>0.12</v>
      </c>
      <c r="U170">
        <v>12</v>
      </c>
      <c r="V170">
        <v>120</v>
      </c>
    </row>
    <row r="171" spans="1:22" x14ac:dyDescent="0.3">
      <c r="A171" t="s">
        <v>148</v>
      </c>
      <c r="B171" t="s">
        <v>147</v>
      </c>
      <c r="C171">
        <v>-4.6795739999999997</v>
      </c>
      <c r="D171">
        <v>55.491976999999999</v>
      </c>
      <c r="E171" t="s">
        <v>146</v>
      </c>
      <c r="F171" t="s">
        <v>148</v>
      </c>
      <c r="G171">
        <v>690</v>
      </c>
      <c r="H171" t="s">
        <v>0</v>
      </c>
      <c r="I171">
        <v>2013</v>
      </c>
      <c r="J171">
        <v>92838</v>
      </c>
      <c r="K171">
        <v>37</v>
      </c>
      <c r="L171">
        <v>34</v>
      </c>
      <c r="M171">
        <v>1.5</v>
      </c>
      <c r="N171">
        <v>1.4</v>
      </c>
      <c r="O171">
        <v>0</v>
      </c>
      <c r="P171">
        <v>0</v>
      </c>
      <c r="Q171">
        <v>30</v>
      </c>
      <c r="R171">
        <v>28</v>
      </c>
      <c r="V171">
        <v>87</v>
      </c>
    </row>
    <row r="172" spans="1:22" x14ac:dyDescent="0.3">
      <c r="A172" t="s">
        <v>145</v>
      </c>
      <c r="B172" t="s">
        <v>144</v>
      </c>
      <c r="C172">
        <v>8.4605549999999994</v>
      </c>
      <c r="D172">
        <v>-11.779889000000001</v>
      </c>
      <c r="E172" t="s">
        <v>143</v>
      </c>
      <c r="F172" t="s">
        <v>145</v>
      </c>
      <c r="G172">
        <v>694</v>
      </c>
      <c r="H172" t="s">
        <v>0</v>
      </c>
      <c r="I172">
        <v>2013</v>
      </c>
      <c r="J172">
        <v>6092075</v>
      </c>
      <c r="K172">
        <v>432</v>
      </c>
      <c r="L172">
        <v>26000</v>
      </c>
      <c r="M172">
        <v>43</v>
      </c>
      <c r="N172">
        <v>2600</v>
      </c>
      <c r="O172">
        <v>10</v>
      </c>
      <c r="P172">
        <v>610</v>
      </c>
      <c r="Q172">
        <v>313</v>
      </c>
      <c r="R172">
        <v>19000</v>
      </c>
      <c r="S172">
        <v>12</v>
      </c>
      <c r="T172">
        <v>36</v>
      </c>
      <c r="U172">
        <v>2200</v>
      </c>
      <c r="V172">
        <v>63</v>
      </c>
    </row>
    <row r="173" spans="1:22" x14ac:dyDescent="0.3">
      <c r="A173" t="s">
        <v>142</v>
      </c>
      <c r="B173" t="s">
        <v>141</v>
      </c>
      <c r="C173">
        <v>1.3520829999999999</v>
      </c>
      <c r="D173">
        <v>103.819836</v>
      </c>
      <c r="E173" t="s">
        <v>140</v>
      </c>
      <c r="F173" t="s">
        <v>142</v>
      </c>
      <c r="G173">
        <v>702</v>
      </c>
      <c r="H173" t="s">
        <v>14</v>
      </c>
      <c r="I173">
        <v>2013</v>
      </c>
      <c r="J173">
        <v>5411737</v>
      </c>
      <c r="K173">
        <v>59</v>
      </c>
      <c r="L173">
        <v>3200</v>
      </c>
      <c r="M173">
        <v>1.7</v>
      </c>
      <c r="N173">
        <v>94</v>
      </c>
      <c r="O173">
        <v>0.15</v>
      </c>
      <c r="P173">
        <v>8</v>
      </c>
      <c r="Q173">
        <v>47</v>
      </c>
      <c r="R173">
        <v>2600</v>
      </c>
      <c r="S173">
        <v>2.6</v>
      </c>
      <c r="T173">
        <v>1.2</v>
      </c>
      <c r="U173">
        <v>67</v>
      </c>
      <c r="V173">
        <v>85</v>
      </c>
    </row>
    <row r="174" spans="1:22" x14ac:dyDescent="0.3">
      <c r="A174" t="s">
        <v>139</v>
      </c>
      <c r="B174" t="s">
        <v>138</v>
      </c>
      <c r="C174">
        <v>18.070799999999998</v>
      </c>
      <c r="D174">
        <v>63.0501</v>
      </c>
      <c r="E174" t="s">
        <v>137</v>
      </c>
      <c r="F174" t="s">
        <v>139</v>
      </c>
      <c r="G174">
        <v>534</v>
      </c>
      <c r="H174" t="s">
        <v>21</v>
      </c>
      <c r="I174">
        <v>2013</v>
      </c>
      <c r="J174">
        <v>45233</v>
      </c>
      <c r="K174">
        <v>6.5</v>
      </c>
      <c r="L174">
        <v>3</v>
      </c>
      <c r="M174">
        <v>0.42</v>
      </c>
      <c r="N174">
        <v>0.19</v>
      </c>
      <c r="O174">
        <v>0</v>
      </c>
      <c r="P174">
        <v>0</v>
      </c>
      <c r="Q174">
        <v>5.0999999999999996</v>
      </c>
      <c r="R174">
        <v>2.2999999999999998</v>
      </c>
      <c r="V174">
        <v>87</v>
      </c>
    </row>
    <row r="175" spans="1:22" x14ac:dyDescent="0.3">
      <c r="A175" t="s">
        <v>136</v>
      </c>
      <c r="B175" t="s">
        <v>135</v>
      </c>
      <c r="C175">
        <v>48.669026000000002</v>
      </c>
      <c r="D175">
        <v>19.699024000000001</v>
      </c>
      <c r="E175" t="s">
        <v>134</v>
      </c>
      <c r="F175" t="s">
        <v>136</v>
      </c>
      <c r="G175">
        <v>703</v>
      </c>
      <c r="H175" t="s">
        <v>28</v>
      </c>
      <c r="I175">
        <v>2013</v>
      </c>
      <c r="J175">
        <v>5450223</v>
      </c>
      <c r="K175">
        <v>11</v>
      </c>
      <c r="L175">
        <v>580</v>
      </c>
      <c r="M175">
        <v>0.64</v>
      </c>
      <c r="N175">
        <v>35</v>
      </c>
      <c r="O175">
        <v>0</v>
      </c>
      <c r="P175">
        <v>0</v>
      </c>
      <c r="Q175">
        <v>7.7</v>
      </c>
      <c r="R175">
        <v>420</v>
      </c>
      <c r="S175">
        <v>0.21</v>
      </c>
      <c r="T175">
        <v>0.02</v>
      </c>
      <c r="U175">
        <v>0.88</v>
      </c>
      <c r="V175">
        <v>95</v>
      </c>
    </row>
    <row r="176" spans="1:22" x14ac:dyDescent="0.3">
      <c r="A176" t="s">
        <v>133</v>
      </c>
      <c r="B176" t="s">
        <v>132</v>
      </c>
      <c r="C176">
        <v>46.151240999999999</v>
      </c>
      <c r="D176">
        <v>14.995463000000001</v>
      </c>
      <c r="E176" t="s">
        <v>131</v>
      </c>
      <c r="F176" t="s">
        <v>133</v>
      </c>
      <c r="G176">
        <v>705</v>
      </c>
      <c r="H176" t="s">
        <v>28</v>
      </c>
      <c r="I176">
        <v>2013</v>
      </c>
      <c r="J176">
        <v>2071997</v>
      </c>
      <c r="K176">
        <v>9.1999999999999993</v>
      </c>
      <c r="L176">
        <v>190</v>
      </c>
      <c r="M176">
        <v>1</v>
      </c>
      <c r="N176">
        <v>21</v>
      </c>
      <c r="O176">
        <v>0</v>
      </c>
      <c r="P176">
        <v>0</v>
      </c>
      <c r="Q176">
        <v>7.5</v>
      </c>
      <c r="R176">
        <v>160</v>
      </c>
      <c r="S176">
        <v>0.84</v>
      </c>
      <c r="T176">
        <v>0.06</v>
      </c>
      <c r="U176">
        <v>1.3</v>
      </c>
      <c r="V176">
        <v>89</v>
      </c>
    </row>
    <row r="177" spans="1:22" x14ac:dyDescent="0.3">
      <c r="A177" t="s">
        <v>130</v>
      </c>
      <c r="B177" t="s">
        <v>129</v>
      </c>
      <c r="C177">
        <v>-9.6457099999999993</v>
      </c>
      <c r="D177">
        <v>160.156194</v>
      </c>
      <c r="E177" t="s">
        <v>128</v>
      </c>
      <c r="F177" t="s">
        <v>130</v>
      </c>
      <c r="G177">
        <v>90</v>
      </c>
      <c r="H177" t="s">
        <v>14</v>
      </c>
      <c r="I177">
        <v>2013</v>
      </c>
      <c r="J177">
        <v>561231</v>
      </c>
      <c r="K177">
        <v>142</v>
      </c>
      <c r="L177">
        <v>800</v>
      </c>
      <c r="M177">
        <v>14</v>
      </c>
      <c r="N177">
        <v>81</v>
      </c>
      <c r="O177">
        <v>0</v>
      </c>
      <c r="P177">
        <v>0</v>
      </c>
      <c r="Q177">
        <v>92</v>
      </c>
      <c r="R177">
        <v>520</v>
      </c>
      <c r="V177">
        <v>70</v>
      </c>
    </row>
    <row r="178" spans="1:22" x14ac:dyDescent="0.3">
      <c r="A178" t="s">
        <v>127</v>
      </c>
      <c r="B178" t="s">
        <v>126</v>
      </c>
      <c r="C178">
        <v>5.1521489999999996</v>
      </c>
      <c r="D178">
        <v>46.199615999999999</v>
      </c>
      <c r="E178" t="s">
        <v>125</v>
      </c>
      <c r="F178" t="s">
        <v>127</v>
      </c>
      <c r="G178">
        <v>706</v>
      </c>
      <c r="H178" t="s">
        <v>7</v>
      </c>
      <c r="I178">
        <v>2013</v>
      </c>
      <c r="J178">
        <v>10495583</v>
      </c>
      <c r="K178">
        <v>548</v>
      </c>
      <c r="L178">
        <v>57000</v>
      </c>
      <c r="M178">
        <v>74</v>
      </c>
      <c r="N178">
        <v>7700</v>
      </c>
      <c r="O178">
        <v>4</v>
      </c>
      <c r="P178">
        <v>430</v>
      </c>
      <c r="Q178">
        <v>285</v>
      </c>
      <c r="R178">
        <v>30000</v>
      </c>
      <c r="S178">
        <v>2.9</v>
      </c>
      <c r="T178">
        <v>8.3000000000000007</v>
      </c>
      <c r="U178">
        <v>870</v>
      </c>
      <c r="V178">
        <v>43</v>
      </c>
    </row>
    <row r="179" spans="1:22" x14ac:dyDescent="0.3">
      <c r="A179" t="s">
        <v>124</v>
      </c>
      <c r="B179" t="s">
        <v>123</v>
      </c>
      <c r="C179">
        <v>-30.559481999999999</v>
      </c>
      <c r="D179">
        <v>22.937505999999999</v>
      </c>
      <c r="E179" t="s">
        <v>122</v>
      </c>
      <c r="F179" t="s">
        <v>124</v>
      </c>
      <c r="G179">
        <v>710</v>
      </c>
      <c r="H179" t="s">
        <v>0</v>
      </c>
      <c r="I179">
        <v>2013</v>
      </c>
      <c r="J179">
        <v>52776130</v>
      </c>
      <c r="K179">
        <v>715</v>
      </c>
      <c r="L179">
        <v>380000</v>
      </c>
      <c r="M179">
        <v>48</v>
      </c>
      <c r="N179">
        <v>25000</v>
      </c>
      <c r="O179">
        <v>121</v>
      </c>
      <c r="P179">
        <v>64000</v>
      </c>
      <c r="Q179">
        <v>860</v>
      </c>
      <c r="R179">
        <v>450000</v>
      </c>
      <c r="S179">
        <v>61</v>
      </c>
      <c r="T179">
        <v>520</v>
      </c>
      <c r="U179">
        <v>270000</v>
      </c>
      <c r="V179">
        <v>69</v>
      </c>
    </row>
    <row r="180" spans="1:22" x14ac:dyDescent="0.3">
      <c r="A180" t="s">
        <v>121</v>
      </c>
      <c r="B180" t="s">
        <v>112</v>
      </c>
      <c r="C180">
        <v>12.862807</v>
      </c>
      <c r="D180">
        <v>30.217635999999999</v>
      </c>
      <c r="E180" t="s">
        <v>120</v>
      </c>
      <c r="F180" t="s">
        <v>121</v>
      </c>
      <c r="G180">
        <v>728</v>
      </c>
      <c r="H180" t="s">
        <v>0</v>
      </c>
      <c r="I180">
        <v>2013</v>
      </c>
      <c r="J180">
        <v>11296173</v>
      </c>
      <c r="K180">
        <v>286</v>
      </c>
      <c r="L180">
        <v>32000</v>
      </c>
      <c r="M180">
        <v>40</v>
      </c>
      <c r="N180">
        <v>4500</v>
      </c>
      <c r="O180">
        <v>0</v>
      </c>
      <c r="P180">
        <v>0</v>
      </c>
      <c r="Q180">
        <v>146</v>
      </c>
      <c r="R180">
        <v>17000</v>
      </c>
      <c r="S180">
        <v>0.18</v>
      </c>
      <c r="T180">
        <v>27</v>
      </c>
      <c r="U180">
        <v>3000</v>
      </c>
      <c r="V180">
        <v>39</v>
      </c>
    </row>
    <row r="181" spans="1:22" x14ac:dyDescent="0.3">
      <c r="A181" t="s">
        <v>119</v>
      </c>
      <c r="B181" t="s">
        <v>118</v>
      </c>
      <c r="C181">
        <v>40.463667000000001</v>
      </c>
      <c r="D181">
        <v>-3.7492200000000002</v>
      </c>
      <c r="E181" t="s">
        <v>117</v>
      </c>
      <c r="F181" t="s">
        <v>119</v>
      </c>
      <c r="G181">
        <v>724</v>
      </c>
      <c r="H181" t="s">
        <v>28</v>
      </c>
      <c r="I181">
        <v>2013</v>
      </c>
      <c r="J181">
        <v>46926963</v>
      </c>
      <c r="K181">
        <v>16</v>
      </c>
      <c r="L181">
        <v>7300</v>
      </c>
      <c r="M181">
        <v>0.51</v>
      </c>
      <c r="N181">
        <v>240</v>
      </c>
      <c r="O181">
        <v>0.1</v>
      </c>
      <c r="P181">
        <v>49</v>
      </c>
      <c r="Q181">
        <v>13</v>
      </c>
      <c r="R181">
        <v>6100</v>
      </c>
      <c r="S181">
        <v>8.6999999999999993</v>
      </c>
      <c r="T181">
        <v>1.1000000000000001</v>
      </c>
      <c r="U181">
        <v>530</v>
      </c>
      <c r="V181">
        <v>86</v>
      </c>
    </row>
    <row r="182" spans="1:22" x14ac:dyDescent="0.3">
      <c r="A182" t="s">
        <v>116</v>
      </c>
      <c r="B182" t="s">
        <v>115</v>
      </c>
      <c r="C182">
        <v>7.8730539999999998</v>
      </c>
      <c r="D182">
        <v>80.771797000000007</v>
      </c>
      <c r="E182" t="s">
        <v>114</v>
      </c>
      <c r="F182" t="s">
        <v>116</v>
      </c>
      <c r="G182">
        <v>144</v>
      </c>
      <c r="H182" t="s">
        <v>83</v>
      </c>
      <c r="I182">
        <v>2013</v>
      </c>
      <c r="J182">
        <v>21273228</v>
      </c>
      <c r="K182">
        <v>103</v>
      </c>
      <c r="L182">
        <v>22000</v>
      </c>
      <c r="M182">
        <v>5.9</v>
      </c>
      <c r="N182">
        <v>1300</v>
      </c>
      <c r="O182">
        <v>0.03</v>
      </c>
      <c r="P182">
        <v>6</v>
      </c>
      <c r="Q182">
        <v>66</v>
      </c>
      <c r="R182">
        <v>14000</v>
      </c>
      <c r="S182">
        <v>0.18</v>
      </c>
      <c r="T182">
        <v>0.12</v>
      </c>
      <c r="U182">
        <v>25</v>
      </c>
      <c r="V182">
        <v>66</v>
      </c>
    </row>
    <row r="183" spans="1:22" x14ac:dyDescent="0.3">
      <c r="A183" t="s">
        <v>113</v>
      </c>
      <c r="B183" t="s">
        <v>112</v>
      </c>
      <c r="C183">
        <v>12.862807</v>
      </c>
      <c r="D183">
        <v>30.217635999999999</v>
      </c>
      <c r="E183" t="s">
        <v>111</v>
      </c>
      <c r="F183" t="s">
        <v>113</v>
      </c>
      <c r="G183">
        <v>729</v>
      </c>
      <c r="H183" t="s">
        <v>7</v>
      </c>
      <c r="I183">
        <v>2013</v>
      </c>
      <c r="J183">
        <v>37964306</v>
      </c>
      <c r="K183">
        <v>192</v>
      </c>
      <c r="L183">
        <v>73000</v>
      </c>
      <c r="M183">
        <v>25</v>
      </c>
      <c r="N183">
        <v>9700</v>
      </c>
      <c r="O183">
        <v>3</v>
      </c>
      <c r="P183">
        <v>1100</v>
      </c>
      <c r="Q183">
        <v>108</v>
      </c>
      <c r="R183">
        <v>41000</v>
      </c>
      <c r="S183">
        <v>6.3</v>
      </c>
      <c r="T183">
        <v>6.8</v>
      </c>
      <c r="U183">
        <v>2600</v>
      </c>
      <c r="V183">
        <v>46</v>
      </c>
    </row>
    <row r="184" spans="1:22" x14ac:dyDescent="0.3">
      <c r="A184" t="s">
        <v>110</v>
      </c>
      <c r="B184" t="s">
        <v>109</v>
      </c>
      <c r="C184">
        <v>3.919305</v>
      </c>
      <c r="D184">
        <v>-56.027782999999999</v>
      </c>
      <c r="E184" t="s">
        <v>108</v>
      </c>
      <c r="F184" t="s">
        <v>110</v>
      </c>
      <c r="G184">
        <v>740</v>
      </c>
      <c r="H184" t="s">
        <v>21</v>
      </c>
      <c r="I184">
        <v>2013</v>
      </c>
      <c r="J184">
        <v>539276</v>
      </c>
      <c r="K184">
        <v>50</v>
      </c>
      <c r="L184">
        <v>270</v>
      </c>
      <c r="M184">
        <v>2.2000000000000002</v>
      </c>
      <c r="N184">
        <v>12</v>
      </c>
      <c r="O184">
        <v>2.2000000000000002</v>
      </c>
      <c r="P184">
        <v>12</v>
      </c>
      <c r="Q184">
        <v>39</v>
      </c>
      <c r="R184">
        <v>210</v>
      </c>
      <c r="S184">
        <v>23</v>
      </c>
      <c r="T184">
        <v>9</v>
      </c>
      <c r="U184">
        <v>48</v>
      </c>
      <c r="V184">
        <v>67</v>
      </c>
    </row>
    <row r="185" spans="1:22" x14ac:dyDescent="0.3">
      <c r="A185" t="s">
        <v>107</v>
      </c>
      <c r="B185" t="s">
        <v>106</v>
      </c>
      <c r="C185">
        <v>-26.522503</v>
      </c>
      <c r="D185">
        <v>31.465865999999998</v>
      </c>
      <c r="E185" t="s">
        <v>105</v>
      </c>
      <c r="F185" t="s">
        <v>107</v>
      </c>
      <c r="G185">
        <v>748</v>
      </c>
      <c r="H185" t="s">
        <v>0</v>
      </c>
      <c r="I185">
        <v>2013</v>
      </c>
      <c r="J185">
        <v>1249514</v>
      </c>
      <c r="K185">
        <v>945</v>
      </c>
      <c r="L185">
        <v>12000</v>
      </c>
      <c r="M185">
        <v>91</v>
      </c>
      <c r="N185">
        <v>1100</v>
      </c>
      <c r="O185">
        <v>400</v>
      </c>
      <c r="P185">
        <v>5000</v>
      </c>
      <c r="Q185">
        <v>1382</v>
      </c>
      <c r="R185">
        <v>17000</v>
      </c>
      <c r="S185">
        <v>75</v>
      </c>
      <c r="T185">
        <v>1038</v>
      </c>
      <c r="U185">
        <v>13000</v>
      </c>
      <c r="V185">
        <v>38</v>
      </c>
    </row>
    <row r="186" spans="1:22" x14ac:dyDescent="0.3">
      <c r="A186" t="s">
        <v>104</v>
      </c>
      <c r="B186" t="s">
        <v>103</v>
      </c>
      <c r="C186">
        <v>60.128160999999999</v>
      </c>
      <c r="D186">
        <v>18.643501000000001</v>
      </c>
      <c r="E186" t="s">
        <v>102</v>
      </c>
      <c r="F186" t="s">
        <v>104</v>
      </c>
      <c r="G186">
        <v>752</v>
      </c>
      <c r="H186" t="s">
        <v>28</v>
      </c>
      <c r="I186">
        <v>2013</v>
      </c>
      <c r="J186">
        <v>9571105</v>
      </c>
      <c r="K186">
        <v>9</v>
      </c>
      <c r="L186">
        <v>860</v>
      </c>
      <c r="M186">
        <v>0.14000000000000001</v>
      </c>
      <c r="N186">
        <v>13</v>
      </c>
      <c r="O186">
        <v>0.01</v>
      </c>
      <c r="P186">
        <v>1</v>
      </c>
      <c r="Q186">
        <v>7.2</v>
      </c>
      <c r="R186">
        <v>690</v>
      </c>
      <c r="S186">
        <v>1.5</v>
      </c>
      <c r="T186">
        <v>0.11</v>
      </c>
      <c r="U186">
        <v>10</v>
      </c>
      <c r="V186">
        <v>88</v>
      </c>
    </row>
    <row r="187" spans="1:22" x14ac:dyDescent="0.3">
      <c r="A187" t="s">
        <v>101</v>
      </c>
      <c r="B187" t="s">
        <v>100</v>
      </c>
      <c r="C187">
        <v>46.818187999999999</v>
      </c>
      <c r="D187">
        <v>8.2275120000000008</v>
      </c>
      <c r="E187" t="s">
        <v>99</v>
      </c>
      <c r="F187" t="s">
        <v>101</v>
      </c>
      <c r="G187">
        <v>756</v>
      </c>
      <c r="H187" t="s">
        <v>28</v>
      </c>
      <c r="I187">
        <v>2013</v>
      </c>
      <c r="J187">
        <v>8077833</v>
      </c>
      <c r="K187">
        <v>8</v>
      </c>
      <c r="L187">
        <v>650</v>
      </c>
      <c r="M187">
        <v>0.21</v>
      </c>
      <c r="N187">
        <v>17</v>
      </c>
      <c r="O187">
        <v>0.02</v>
      </c>
      <c r="P187">
        <v>2</v>
      </c>
      <c r="Q187">
        <v>6.5</v>
      </c>
      <c r="R187">
        <v>530</v>
      </c>
      <c r="S187">
        <v>2</v>
      </c>
      <c r="T187">
        <v>0.13</v>
      </c>
      <c r="U187">
        <v>11</v>
      </c>
      <c r="V187">
        <v>88</v>
      </c>
    </row>
    <row r="188" spans="1:22" x14ac:dyDescent="0.3">
      <c r="A188" t="s">
        <v>98</v>
      </c>
      <c r="B188" t="s">
        <v>97</v>
      </c>
      <c r="C188">
        <v>34.802075000000002</v>
      </c>
      <c r="D188">
        <v>38.996814999999998</v>
      </c>
      <c r="E188" t="s">
        <v>96</v>
      </c>
      <c r="F188" t="s">
        <v>98</v>
      </c>
      <c r="G188">
        <v>760</v>
      </c>
      <c r="H188" t="s">
        <v>7</v>
      </c>
      <c r="I188">
        <v>2013</v>
      </c>
      <c r="J188">
        <v>21898061</v>
      </c>
      <c r="K188">
        <v>24</v>
      </c>
      <c r="L188">
        <v>5200</v>
      </c>
      <c r="M188">
        <v>2.1</v>
      </c>
      <c r="N188">
        <v>450</v>
      </c>
      <c r="O188">
        <v>0</v>
      </c>
      <c r="P188">
        <v>0</v>
      </c>
      <c r="Q188">
        <v>17</v>
      </c>
      <c r="R188">
        <v>3700</v>
      </c>
      <c r="V188">
        <v>74</v>
      </c>
    </row>
    <row r="189" spans="1:22" x14ac:dyDescent="0.3">
      <c r="A189" t="s">
        <v>95</v>
      </c>
      <c r="B189" t="s">
        <v>94</v>
      </c>
      <c r="C189">
        <v>38.861033999999997</v>
      </c>
      <c r="D189">
        <v>71.276093000000003</v>
      </c>
      <c r="E189" t="s">
        <v>93</v>
      </c>
      <c r="F189" t="s">
        <v>95</v>
      </c>
      <c r="G189">
        <v>762</v>
      </c>
      <c r="H189" t="s">
        <v>28</v>
      </c>
      <c r="I189">
        <v>2013</v>
      </c>
      <c r="J189">
        <v>8207834</v>
      </c>
      <c r="K189">
        <v>142</v>
      </c>
      <c r="L189">
        <v>12000</v>
      </c>
      <c r="M189">
        <v>6.9</v>
      </c>
      <c r="N189">
        <v>570</v>
      </c>
      <c r="O189">
        <v>0.8</v>
      </c>
      <c r="P189">
        <v>66</v>
      </c>
      <c r="Q189">
        <v>100</v>
      </c>
      <c r="R189">
        <v>8200</v>
      </c>
      <c r="S189">
        <v>3.2</v>
      </c>
      <c r="T189">
        <v>3.2</v>
      </c>
      <c r="U189">
        <v>260</v>
      </c>
      <c r="V189">
        <v>68</v>
      </c>
    </row>
    <row r="190" spans="1:22" x14ac:dyDescent="0.3">
      <c r="A190" t="s">
        <v>92</v>
      </c>
      <c r="B190" t="s">
        <v>91</v>
      </c>
      <c r="C190">
        <v>15.870032</v>
      </c>
      <c r="D190">
        <v>100.992541</v>
      </c>
      <c r="E190" t="s">
        <v>90</v>
      </c>
      <c r="F190" t="s">
        <v>92</v>
      </c>
      <c r="G190">
        <v>764</v>
      </c>
      <c r="H190" t="s">
        <v>83</v>
      </c>
      <c r="I190">
        <v>2013</v>
      </c>
      <c r="J190">
        <v>67010502</v>
      </c>
      <c r="K190">
        <v>149</v>
      </c>
      <c r="L190">
        <v>100000</v>
      </c>
      <c r="M190">
        <v>12</v>
      </c>
      <c r="N190">
        <v>8100</v>
      </c>
      <c r="O190">
        <v>2.8</v>
      </c>
      <c r="P190">
        <v>1900</v>
      </c>
      <c r="Q190">
        <v>119</v>
      </c>
      <c r="R190">
        <v>80000</v>
      </c>
      <c r="S190">
        <v>15</v>
      </c>
      <c r="T190">
        <v>17</v>
      </c>
      <c r="U190">
        <v>12000</v>
      </c>
      <c r="V190">
        <v>80</v>
      </c>
    </row>
    <row r="191" spans="1:22" x14ac:dyDescent="0.3">
      <c r="A191" t="s">
        <v>89</v>
      </c>
      <c r="B191" t="s">
        <v>88</v>
      </c>
      <c r="C191">
        <v>41.608635</v>
      </c>
      <c r="D191">
        <v>21.745274999999999</v>
      </c>
      <c r="E191" t="s">
        <v>87</v>
      </c>
      <c r="F191" t="s">
        <v>89</v>
      </c>
      <c r="G191">
        <v>807</v>
      </c>
      <c r="H191" t="s">
        <v>28</v>
      </c>
      <c r="I191">
        <v>2013</v>
      </c>
      <c r="J191">
        <v>2107158</v>
      </c>
      <c r="K191">
        <v>25</v>
      </c>
      <c r="L191">
        <v>520</v>
      </c>
      <c r="M191">
        <v>1.5</v>
      </c>
      <c r="N191">
        <v>33</v>
      </c>
      <c r="O191">
        <v>0</v>
      </c>
      <c r="P191">
        <v>0</v>
      </c>
      <c r="Q191">
        <v>17</v>
      </c>
      <c r="R191">
        <v>370</v>
      </c>
      <c r="V191">
        <v>87</v>
      </c>
    </row>
    <row r="192" spans="1:22" x14ac:dyDescent="0.3">
      <c r="A192" t="s">
        <v>86</v>
      </c>
      <c r="B192" t="s">
        <v>85</v>
      </c>
      <c r="C192">
        <v>-8.8742169999999998</v>
      </c>
      <c r="D192">
        <v>125.72753899999999</v>
      </c>
      <c r="E192" t="s">
        <v>84</v>
      </c>
      <c r="F192" t="s">
        <v>86</v>
      </c>
      <c r="G192">
        <v>626</v>
      </c>
      <c r="H192" t="s">
        <v>83</v>
      </c>
      <c r="I192">
        <v>2013</v>
      </c>
      <c r="J192">
        <v>1132879</v>
      </c>
      <c r="K192">
        <v>802</v>
      </c>
      <c r="L192">
        <v>9100</v>
      </c>
      <c r="M192">
        <v>87</v>
      </c>
      <c r="N192">
        <v>990</v>
      </c>
      <c r="O192">
        <v>0</v>
      </c>
      <c r="P192">
        <v>0</v>
      </c>
      <c r="Q192">
        <v>498</v>
      </c>
      <c r="R192">
        <v>5600</v>
      </c>
      <c r="V192">
        <v>67</v>
      </c>
    </row>
    <row r="193" spans="1:22" x14ac:dyDescent="0.3">
      <c r="A193" t="s">
        <v>82</v>
      </c>
      <c r="B193" t="s">
        <v>81</v>
      </c>
      <c r="C193">
        <v>8.6195430000000002</v>
      </c>
      <c r="D193">
        <v>0.82478200000000002</v>
      </c>
      <c r="E193" t="s">
        <v>80</v>
      </c>
      <c r="F193" t="s">
        <v>82</v>
      </c>
      <c r="G193">
        <v>768</v>
      </c>
      <c r="H193" t="s">
        <v>0</v>
      </c>
      <c r="I193">
        <v>2013</v>
      </c>
      <c r="J193">
        <v>6816982</v>
      </c>
      <c r="K193">
        <v>104</v>
      </c>
      <c r="L193">
        <v>7100</v>
      </c>
      <c r="M193">
        <v>12</v>
      </c>
      <c r="N193">
        <v>810</v>
      </c>
      <c r="O193">
        <v>5.6</v>
      </c>
      <c r="P193">
        <v>380</v>
      </c>
      <c r="Q193">
        <v>73</v>
      </c>
      <c r="R193">
        <v>5000</v>
      </c>
      <c r="S193">
        <v>23</v>
      </c>
      <c r="T193">
        <v>16</v>
      </c>
      <c r="U193">
        <v>1100</v>
      </c>
      <c r="V193">
        <v>52</v>
      </c>
    </row>
    <row r="194" spans="1:22" x14ac:dyDescent="0.3">
      <c r="A194" t="s">
        <v>79</v>
      </c>
      <c r="B194" t="s">
        <v>78</v>
      </c>
      <c r="C194">
        <v>-8.9673630000000006</v>
      </c>
      <c r="D194">
        <v>-171.85588100000001</v>
      </c>
      <c r="E194" t="s">
        <v>77</v>
      </c>
      <c r="F194" t="s">
        <v>79</v>
      </c>
      <c r="G194">
        <v>772</v>
      </c>
      <c r="H194" t="s">
        <v>14</v>
      </c>
      <c r="I194">
        <v>2013</v>
      </c>
      <c r="J194">
        <v>1195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22" x14ac:dyDescent="0.3">
      <c r="A195" t="s">
        <v>76</v>
      </c>
      <c r="B195" t="s">
        <v>75</v>
      </c>
      <c r="C195">
        <v>-21.178985999999998</v>
      </c>
      <c r="D195">
        <v>-175.19824199999999</v>
      </c>
      <c r="E195" t="s">
        <v>74</v>
      </c>
      <c r="F195" t="s">
        <v>76</v>
      </c>
      <c r="G195">
        <v>776</v>
      </c>
      <c r="H195" t="s">
        <v>14</v>
      </c>
      <c r="I195">
        <v>2013</v>
      </c>
      <c r="J195">
        <v>105323</v>
      </c>
      <c r="K195">
        <v>22</v>
      </c>
      <c r="L195">
        <v>23</v>
      </c>
      <c r="M195">
        <v>2.4</v>
      </c>
      <c r="N195">
        <v>2.5</v>
      </c>
      <c r="O195">
        <v>0</v>
      </c>
      <c r="P195">
        <v>0</v>
      </c>
      <c r="Q195">
        <v>13</v>
      </c>
      <c r="R195">
        <v>14</v>
      </c>
      <c r="V195">
        <v>72</v>
      </c>
    </row>
    <row r="196" spans="1:22" x14ac:dyDescent="0.3">
      <c r="A196" t="s">
        <v>73</v>
      </c>
      <c r="B196" t="s">
        <v>72</v>
      </c>
      <c r="C196">
        <v>10.691803</v>
      </c>
      <c r="D196">
        <v>-61.222503000000003</v>
      </c>
      <c r="E196" t="s">
        <v>71</v>
      </c>
      <c r="F196" t="s">
        <v>73</v>
      </c>
      <c r="G196">
        <v>780</v>
      </c>
      <c r="H196" t="s">
        <v>21</v>
      </c>
      <c r="I196">
        <v>2013</v>
      </c>
      <c r="J196">
        <v>1341151</v>
      </c>
      <c r="K196">
        <v>21</v>
      </c>
      <c r="L196">
        <v>280</v>
      </c>
      <c r="M196">
        <v>2.2000000000000002</v>
      </c>
      <c r="N196">
        <v>29</v>
      </c>
      <c r="O196">
        <v>0.67</v>
      </c>
      <c r="P196">
        <v>9</v>
      </c>
      <c r="Q196">
        <v>21</v>
      </c>
      <c r="R196">
        <v>280</v>
      </c>
      <c r="S196">
        <v>27</v>
      </c>
      <c r="T196">
        <v>5.5</v>
      </c>
      <c r="U196">
        <v>74</v>
      </c>
      <c r="V196">
        <v>90</v>
      </c>
    </row>
    <row r="197" spans="1:22" x14ac:dyDescent="0.3">
      <c r="A197" t="s">
        <v>70</v>
      </c>
      <c r="B197" t="s">
        <v>69</v>
      </c>
      <c r="C197">
        <v>33.886916999999997</v>
      </c>
      <c r="D197">
        <v>9.5374990000000004</v>
      </c>
      <c r="E197" t="s">
        <v>68</v>
      </c>
      <c r="F197" t="s">
        <v>70</v>
      </c>
      <c r="G197">
        <v>788</v>
      </c>
      <c r="H197" t="s">
        <v>7</v>
      </c>
      <c r="I197">
        <v>2013</v>
      </c>
      <c r="J197">
        <v>10996515</v>
      </c>
      <c r="K197">
        <v>38</v>
      </c>
      <c r="L197">
        <v>4200</v>
      </c>
      <c r="M197">
        <v>2.1</v>
      </c>
      <c r="N197">
        <v>230</v>
      </c>
      <c r="O197">
        <v>0.02</v>
      </c>
      <c r="P197">
        <v>2</v>
      </c>
      <c r="Q197">
        <v>32</v>
      </c>
      <c r="R197">
        <v>3500</v>
      </c>
      <c r="S197">
        <v>0.43</v>
      </c>
      <c r="T197">
        <v>0.14000000000000001</v>
      </c>
      <c r="U197">
        <v>15</v>
      </c>
      <c r="V197">
        <v>87</v>
      </c>
    </row>
    <row r="198" spans="1:22" x14ac:dyDescent="0.3">
      <c r="A198" t="s">
        <v>67</v>
      </c>
      <c r="B198" t="s">
        <v>66</v>
      </c>
      <c r="C198">
        <v>38.963745000000003</v>
      </c>
      <c r="D198">
        <v>35.243321999999999</v>
      </c>
      <c r="E198" t="s">
        <v>65</v>
      </c>
      <c r="F198" t="s">
        <v>67</v>
      </c>
      <c r="G198">
        <v>792</v>
      </c>
      <c r="H198" t="s">
        <v>28</v>
      </c>
      <c r="I198">
        <v>2013</v>
      </c>
      <c r="J198">
        <v>74932641</v>
      </c>
      <c r="K198">
        <v>23</v>
      </c>
      <c r="L198">
        <v>17000</v>
      </c>
      <c r="M198">
        <v>0.42</v>
      </c>
      <c r="N198">
        <v>310</v>
      </c>
      <c r="O198">
        <v>0.01</v>
      </c>
      <c r="P198">
        <v>10</v>
      </c>
      <c r="Q198">
        <v>20</v>
      </c>
      <c r="R198">
        <v>15000</v>
      </c>
      <c r="S198">
        <v>0.51</v>
      </c>
      <c r="T198">
        <v>0.1</v>
      </c>
      <c r="U198">
        <v>76</v>
      </c>
      <c r="V198">
        <v>88</v>
      </c>
    </row>
    <row r="199" spans="1:22" x14ac:dyDescent="0.3">
      <c r="A199" t="s">
        <v>64</v>
      </c>
      <c r="B199" t="s">
        <v>63</v>
      </c>
      <c r="C199">
        <v>38.969718999999998</v>
      </c>
      <c r="D199">
        <v>59.556277999999999</v>
      </c>
      <c r="E199" t="s">
        <v>62</v>
      </c>
      <c r="F199" t="s">
        <v>64</v>
      </c>
      <c r="G199">
        <v>795</v>
      </c>
      <c r="H199" t="s">
        <v>28</v>
      </c>
      <c r="I199">
        <v>2013</v>
      </c>
      <c r="J199">
        <v>5240072</v>
      </c>
      <c r="K199">
        <v>103</v>
      </c>
      <c r="L199">
        <v>5400</v>
      </c>
      <c r="M199">
        <v>25</v>
      </c>
      <c r="N199">
        <v>1300</v>
      </c>
      <c r="O199">
        <v>0</v>
      </c>
      <c r="P199">
        <v>0</v>
      </c>
      <c r="Q199">
        <v>72</v>
      </c>
      <c r="R199">
        <v>3800</v>
      </c>
      <c r="V199">
        <v>80</v>
      </c>
    </row>
    <row r="200" spans="1:22" x14ac:dyDescent="0.3">
      <c r="A200" t="s">
        <v>61</v>
      </c>
      <c r="B200" t="s">
        <v>60</v>
      </c>
      <c r="C200">
        <v>21.694025</v>
      </c>
      <c r="D200">
        <v>-71.797927999999999</v>
      </c>
      <c r="E200" t="s">
        <v>59</v>
      </c>
      <c r="F200" t="s">
        <v>61</v>
      </c>
      <c r="G200">
        <v>796</v>
      </c>
      <c r="H200" t="s">
        <v>21</v>
      </c>
      <c r="I200">
        <v>2013</v>
      </c>
      <c r="J200">
        <v>33098</v>
      </c>
      <c r="K200">
        <v>20</v>
      </c>
      <c r="L200">
        <v>6.7</v>
      </c>
      <c r="M200">
        <v>3.5</v>
      </c>
      <c r="N200">
        <v>1.2</v>
      </c>
      <c r="O200">
        <v>0</v>
      </c>
      <c r="P200">
        <v>0</v>
      </c>
      <c r="Q200">
        <v>6.9</v>
      </c>
      <c r="R200">
        <v>2.2999999999999998</v>
      </c>
      <c r="V200">
        <v>87</v>
      </c>
    </row>
    <row r="201" spans="1:22" x14ac:dyDescent="0.3">
      <c r="A201" t="s">
        <v>58</v>
      </c>
      <c r="B201" t="s">
        <v>57</v>
      </c>
      <c r="C201">
        <v>-7.1095350000000002</v>
      </c>
      <c r="D201">
        <v>177.64932999999999</v>
      </c>
      <c r="E201" t="s">
        <v>56</v>
      </c>
      <c r="F201" t="s">
        <v>58</v>
      </c>
      <c r="G201">
        <v>798</v>
      </c>
      <c r="H201" t="s">
        <v>14</v>
      </c>
      <c r="I201">
        <v>2013</v>
      </c>
      <c r="J201">
        <v>9876</v>
      </c>
      <c r="K201">
        <v>327</v>
      </c>
      <c r="L201">
        <v>32</v>
      </c>
      <c r="M201">
        <v>29</v>
      </c>
      <c r="N201">
        <v>2.8</v>
      </c>
      <c r="O201">
        <v>0</v>
      </c>
      <c r="P201">
        <v>0</v>
      </c>
      <c r="Q201">
        <v>228</v>
      </c>
      <c r="R201">
        <v>23</v>
      </c>
      <c r="V201">
        <v>80</v>
      </c>
    </row>
    <row r="202" spans="1:22" x14ac:dyDescent="0.3">
      <c r="A202" t="s">
        <v>55</v>
      </c>
      <c r="B202" t="s">
        <v>54</v>
      </c>
      <c r="C202">
        <v>1.3733329999999999</v>
      </c>
      <c r="D202">
        <v>32.290275000000001</v>
      </c>
      <c r="E202" t="s">
        <v>53</v>
      </c>
      <c r="F202" t="s">
        <v>55</v>
      </c>
      <c r="G202">
        <v>800</v>
      </c>
      <c r="H202" t="s">
        <v>0</v>
      </c>
      <c r="I202">
        <v>2013</v>
      </c>
      <c r="J202">
        <v>37578876</v>
      </c>
      <c r="K202">
        <v>154</v>
      </c>
      <c r="L202">
        <v>58000</v>
      </c>
      <c r="M202">
        <v>11</v>
      </c>
      <c r="N202">
        <v>4100</v>
      </c>
      <c r="O202">
        <v>19</v>
      </c>
      <c r="P202">
        <v>7200</v>
      </c>
      <c r="Q202">
        <v>166</v>
      </c>
      <c r="R202">
        <v>62000</v>
      </c>
      <c r="S202">
        <v>52</v>
      </c>
      <c r="T202">
        <v>86</v>
      </c>
      <c r="U202">
        <v>32000</v>
      </c>
      <c r="V202">
        <v>73</v>
      </c>
    </row>
    <row r="203" spans="1:22" x14ac:dyDescent="0.3">
      <c r="A203" t="s">
        <v>52</v>
      </c>
      <c r="B203" t="s">
        <v>51</v>
      </c>
      <c r="C203">
        <v>48.379432999999999</v>
      </c>
      <c r="D203">
        <v>31.165579999999999</v>
      </c>
      <c r="E203" t="s">
        <v>50</v>
      </c>
      <c r="F203" t="s">
        <v>52</v>
      </c>
      <c r="G203">
        <v>804</v>
      </c>
      <c r="H203" t="s">
        <v>28</v>
      </c>
      <c r="I203">
        <v>2013</v>
      </c>
      <c r="J203">
        <v>45238805</v>
      </c>
      <c r="K203">
        <v>120</v>
      </c>
      <c r="L203">
        <v>54000</v>
      </c>
      <c r="M203">
        <v>14</v>
      </c>
      <c r="N203">
        <v>6600</v>
      </c>
      <c r="O203">
        <v>2.8</v>
      </c>
      <c r="P203">
        <v>1300</v>
      </c>
      <c r="Q203">
        <v>96</v>
      </c>
      <c r="R203">
        <v>44000</v>
      </c>
      <c r="S203">
        <v>16</v>
      </c>
      <c r="T203">
        <v>16</v>
      </c>
      <c r="U203">
        <v>7200</v>
      </c>
      <c r="V203">
        <v>84</v>
      </c>
    </row>
    <row r="204" spans="1:22" x14ac:dyDescent="0.3">
      <c r="A204" t="s">
        <v>49</v>
      </c>
      <c r="B204" t="s">
        <v>48</v>
      </c>
      <c r="C204">
        <v>23.424075999999999</v>
      </c>
      <c r="D204">
        <v>53.847817999999997</v>
      </c>
      <c r="E204" t="s">
        <v>47</v>
      </c>
      <c r="F204" t="s">
        <v>49</v>
      </c>
      <c r="G204">
        <v>784</v>
      </c>
      <c r="H204" t="s">
        <v>7</v>
      </c>
      <c r="I204">
        <v>2013</v>
      </c>
      <c r="J204">
        <v>9346129</v>
      </c>
      <c r="K204">
        <v>2.7</v>
      </c>
      <c r="L204">
        <v>260</v>
      </c>
      <c r="M204">
        <v>0.69</v>
      </c>
      <c r="N204">
        <v>64</v>
      </c>
      <c r="O204">
        <v>0</v>
      </c>
      <c r="P204">
        <v>0</v>
      </c>
      <c r="Q204">
        <v>1.8</v>
      </c>
      <c r="R204">
        <v>160</v>
      </c>
      <c r="V204">
        <v>50</v>
      </c>
    </row>
    <row r="205" spans="1:22" x14ac:dyDescent="0.3">
      <c r="A205" t="s">
        <v>46</v>
      </c>
      <c r="B205" t="s">
        <v>45</v>
      </c>
      <c r="C205">
        <v>55.378050999999999</v>
      </c>
      <c r="D205">
        <v>-3.4359730000000002</v>
      </c>
      <c r="E205" t="s">
        <v>44</v>
      </c>
      <c r="F205" t="s">
        <v>46</v>
      </c>
      <c r="G205">
        <v>826</v>
      </c>
      <c r="H205" t="s">
        <v>28</v>
      </c>
      <c r="I205">
        <v>2013</v>
      </c>
      <c r="J205">
        <v>63136265</v>
      </c>
      <c r="K205">
        <v>17</v>
      </c>
      <c r="L205">
        <v>11000</v>
      </c>
      <c r="M205">
        <v>0.54</v>
      </c>
      <c r="N205">
        <v>340</v>
      </c>
      <c r="O205">
        <v>0.02</v>
      </c>
      <c r="P205">
        <v>12</v>
      </c>
      <c r="Q205">
        <v>13</v>
      </c>
      <c r="R205">
        <v>8300</v>
      </c>
      <c r="S205">
        <v>1.2</v>
      </c>
      <c r="T205">
        <v>0.15</v>
      </c>
      <c r="U205">
        <v>98</v>
      </c>
      <c r="V205">
        <v>89</v>
      </c>
    </row>
    <row r="206" spans="1:22" x14ac:dyDescent="0.3">
      <c r="A206" t="s">
        <v>43</v>
      </c>
      <c r="B206" t="s">
        <v>42</v>
      </c>
      <c r="C206">
        <v>-6.3690280000000001</v>
      </c>
      <c r="D206">
        <v>34.888821999999998</v>
      </c>
      <c r="E206" t="s">
        <v>41</v>
      </c>
      <c r="F206" t="s">
        <v>43</v>
      </c>
      <c r="G206">
        <v>834</v>
      </c>
      <c r="H206" t="s">
        <v>0</v>
      </c>
      <c r="I206">
        <v>2013</v>
      </c>
      <c r="J206">
        <v>49253126</v>
      </c>
      <c r="K206">
        <v>172</v>
      </c>
      <c r="L206">
        <v>85000</v>
      </c>
      <c r="M206">
        <v>12</v>
      </c>
      <c r="N206">
        <v>6000</v>
      </c>
      <c r="O206">
        <v>12</v>
      </c>
      <c r="P206">
        <v>6100</v>
      </c>
      <c r="Q206">
        <v>164</v>
      </c>
      <c r="R206">
        <v>81000</v>
      </c>
      <c r="S206">
        <v>37</v>
      </c>
      <c r="T206">
        <v>61</v>
      </c>
      <c r="U206">
        <v>30000</v>
      </c>
      <c r="V206">
        <v>79</v>
      </c>
    </row>
    <row r="207" spans="1:22" x14ac:dyDescent="0.3">
      <c r="A207" t="s">
        <v>40</v>
      </c>
      <c r="B207" t="s">
        <v>39</v>
      </c>
      <c r="C207">
        <v>37.090240000000001</v>
      </c>
      <c r="D207">
        <v>-95.712890999999999</v>
      </c>
      <c r="E207" t="s">
        <v>38</v>
      </c>
      <c r="F207" t="s">
        <v>40</v>
      </c>
      <c r="G207">
        <v>840</v>
      </c>
      <c r="H207" t="s">
        <v>21</v>
      </c>
      <c r="I207">
        <v>2013</v>
      </c>
      <c r="J207">
        <v>320050716</v>
      </c>
      <c r="K207">
        <v>4.0999999999999996</v>
      </c>
      <c r="L207">
        <v>13000</v>
      </c>
      <c r="M207">
        <v>0.15</v>
      </c>
      <c r="N207">
        <v>490</v>
      </c>
      <c r="O207">
        <v>0.02</v>
      </c>
      <c r="P207">
        <v>80</v>
      </c>
      <c r="Q207">
        <v>3.3</v>
      </c>
      <c r="R207">
        <v>11000</v>
      </c>
      <c r="S207">
        <v>6.7</v>
      </c>
      <c r="T207">
        <v>0.22</v>
      </c>
      <c r="U207">
        <v>710</v>
      </c>
      <c r="V207">
        <v>86</v>
      </c>
    </row>
    <row r="208" spans="1:22" x14ac:dyDescent="0.3">
      <c r="A208" t="s">
        <v>37</v>
      </c>
      <c r="B208" t="s">
        <v>36</v>
      </c>
      <c r="C208">
        <v>-32.522779</v>
      </c>
      <c r="D208">
        <v>-55.765835000000003</v>
      </c>
      <c r="E208" t="s">
        <v>35</v>
      </c>
      <c r="F208" t="s">
        <v>37</v>
      </c>
      <c r="G208">
        <v>858</v>
      </c>
      <c r="H208" t="s">
        <v>21</v>
      </c>
      <c r="I208">
        <v>2013</v>
      </c>
      <c r="J208">
        <v>3407062</v>
      </c>
      <c r="K208">
        <v>35</v>
      </c>
      <c r="L208">
        <v>1200</v>
      </c>
      <c r="M208">
        <v>1.2</v>
      </c>
      <c r="N208">
        <v>40</v>
      </c>
      <c r="O208">
        <v>0.59</v>
      </c>
      <c r="P208">
        <v>20</v>
      </c>
      <c r="Q208">
        <v>30</v>
      </c>
      <c r="R208">
        <v>1000</v>
      </c>
      <c r="S208">
        <v>13</v>
      </c>
      <c r="T208">
        <v>3.8</v>
      </c>
      <c r="U208">
        <v>130</v>
      </c>
      <c r="V208">
        <v>87</v>
      </c>
    </row>
    <row r="209" spans="1:22" x14ac:dyDescent="0.3">
      <c r="A209" t="s">
        <v>34</v>
      </c>
      <c r="B209" t="s">
        <v>33</v>
      </c>
      <c r="C209">
        <v>18.335764999999999</v>
      </c>
      <c r="D209">
        <v>-64.896334999999993</v>
      </c>
      <c r="E209" t="s">
        <v>32</v>
      </c>
      <c r="F209" t="s">
        <v>34</v>
      </c>
      <c r="G209">
        <v>850</v>
      </c>
      <c r="H209" t="s">
        <v>21</v>
      </c>
      <c r="I209">
        <v>2013</v>
      </c>
      <c r="J209">
        <v>106627</v>
      </c>
      <c r="K209">
        <v>9.9</v>
      </c>
      <c r="L209">
        <v>11</v>
      </c>
      <c r="M209">
        <v>0.97</v>
      </c>
      <c r="N209">
        <v>1</v>
      </c>
      <c r="O209">
        <v>0</v>
      </c>
      <c r="P209">
        <v>0</v>
      </c>
      <c r="Q209">
        <v>7.7</v>
      </c>
      <c r="R209">
        <v>8.1999999999999993</v>
      </c>
    </row>
    <row r="210" spans="1:22" x14ac:dyDescent="0.3">
      <c r="A210" t="s">
        <v>31</v>
      </c>
      <c r="B210" t="s">
        <v>30</v>
      </c>
      <c r="C210">
        <v>41.377490999999999</v>
      </c>
      <c r="D210">
        <v>64.585262</v>
      </c>
      <c r="E210" t="s">
        <v>29</v>
      </c>
      <c r="F210" t="s">
        <v>31</v>
      </c>
      <c r="G210">
        <v>860</v>
      </c>
      <c r="H210" t="s">
        <v>28</v>
      </c>
      <c r="I210">
        <v>2013</v>
      </c>
      <c r="J210">
        <v>28934102</v>
      </c>
      <c r="K210">
        <v>120</v>
      </c>
      <c r="L210">
        <v>35000</v>
      </c>
      <c r="M210">
        <v>7.6</v>
      </c>
      <c r="N210">
        <v>2200</v>
      </c>
      <c r="O210">
        <v>0.78</v>
      </c>
      <c r="P210">
        <v>230</v>
      </c>
      <c r="Q210">
        <v>80</v>
      </c>
      <c r="R210">
        <v>23000</v>
      </c>
      <c r="S210">
        <v>4</v>
      </c>
      <c r="T210">
        <v>3.2</v>
      </c>
      <c r="U210">
        <v>930</v>
      </c>
      <c r="V210">
        <v>89</v>
      </c>
    </row>
    <row r="211" spans="1:22" x14ac:dyDescent="0.3">
      <c r="A211" t="s">
        <v>27</v>
      </c>
      <c r="B211" t="s">
        <v>26</v>
      </c>
      <c r="C211">
        <v>-15.376706</v>
      </c>
      <c r="D211">
        <v>166.959158</v>
      </c>
      <c r="E211" t="s">
        <v>25</v>
      </c>
      <c r="F211" t="s">
        <v>27</v>
      </c>
      <c r="G211">
        <v>548</v>
      </c>
      <c r="H211" t="s">
        <v>14</v>
      </c>
      <c r="I211">
        <v>2013</v>
      </c>
      <c r="J211">
        <v>252763</v>
      </c>
      <c r="K211">
        <v>84</v>
      </c>
      <c r="L211">
        <v>210</v>
      </c>
      <c r="M211">
        <v>6.3</v>
      </c>
      <c r="N211">
        <v>16</v>
      </c>
      <c r="O211">
        <v>0</v>
      </c>
      <c r="P211">
        <v>0</v>
      </c>
      <c r="Q211">
        <v>62</v>
      </c>
      <c r="R211">
        <v>160</v>
      </c>
      <c r="V211">
        <v>78</v>
      </c>
    </row>
    <row r="212" spans="1:22" x14ac:dyDescent="0.3">
      <c r="A212" t="s">
        <v>24</v>
      </c>
      <c r="B212" t="s">
        <v>23</v>
      </c>
      <c r="C212">
        <v>6.4237500000000001</v>
      </c>
      <c r="D212">
        <v>-66.589730000000003</v>
      </c>
      <c r="E212" t="s">
        <v>22</v>
      </c>
      <c r="F212" t="s">
        <v>24</v>
      </c>
      <c r="G212">
        <v>862</v>
      </c>
      <c r="H212" t="s">
        <v>21</v>
      </c>
      <c r="I212">
        <v>2013</v>
      </c>
      <c r="J212">
        <v>30405207</v>
      </c>
      <c r="K212">
        <v>49</v>
      </c>
      <c r="L212">
        <v>15000</v>
      </c>
      <c r="M212">
        <v>1.6</v>
      </c>
      <c r="N212">
        <v>480</v>
      </c>
      <c r="O212">
        <v>1.1000000000000001</v>
      </c>
      <c r="P212">
        <v>320</v>
      </c>
      <c r="Q212">
        <v>33</v>
      </c>
      <c r="R212">
        <v>10000</v>
      </c>
      <c r="S212">
        <v>11</v>
      </c>
      <c r="T212">
        <v>3.7</v>
      </c>
      <c r="U212">
        <v>1100</v>
      </c>
      <c r="V212">
        <v>65</v>
      </c>
    </row>
    <row r="213" spans="1:22" x14ac:dyDescent="0.3">
      <c r="A213" t="s">
        <v>20</v>
      </c>
      <c r="B213" t="s">
        <v>19</v>
      </c>
      <c r="C213">
        <v>14.058324000000001</v>
      </c>
      <c r="D213">
        <v>108.277199</v>
      </c>
      <c r="E213" t="s">
        <v>18</v>
      </c>
      <c r="F213" t="s">
        <v>20</v>
      </c>
      <c r="G213">
        <v>704</v>
      </c>
      <c r="H213" t="s">
        <v>14</v>
      </c>
      <c r="I213">
        <v>2013</v>
      </c>
      <c r="J213">
        <v>91679733</v>
      </c>
      <c r="K213">
        <v>209</v>
      </c>
      <c r="L213">
        <v>190000</v>
      </c>
      <c r="M213">
        <v>19</v>
      </c>
      <c r="N213">
        <v>17000</v>
      </c>
      <c r="O213">
        <v>2.1</v>
      </c>
      <c r="P213">
        <v>2000</v>
      </c>
      <c r="Q213">
        <v>144</v>
      </c>
      <c r="R213">
        <v>130000</v>
      </c>
      <c r="S213">
        <v>7.2</v>
      </c>
      <c r="T213">
        <v>10</v>
      </c>
      <c r="U213">
        <v>9400</v>
      </c>
      <c r="V213">
        <v>76</v>
      </c>
    </row>
    <row r="214" spans="1:22" x14ac:dyDescent="0.3">
      <c r="A214" t="s">
        <v>17</v>
      </c>
      <c r="B214" t="s">
        <v>16</v>
      </c>
      <c r="C214">
        <v>-13.768751999999999</v>
      </c>
      <c r="D214">
        <v>-177.15609699999999</v>
      </c>
      <c r="E214" t="s">
        <v>15</v>
      </c>
      <c r="F214" t="s">
        <v>17</v>
      </c>
      <c r="G214">
        <v>876</v>
      </c>
      <c r="H214" t="s">
        <v>14</v>
      </c>
      <c r="I214">
        <v>2013</v>
      </c>
      <c r="J214">
        <v>13272</v>
      </c>
      <c r="K214">
        <v>17</v>
      </c>
      <c r="L214">
        <v>2.2000000000000002</v>
      </c>
      <c r="M214">
        <v>2.2999999999999998</v>
      </c>
      <c r="N214">
        <v>0.3</v>
      </c>
      <c r="O214">
        <v>0</v>
      </c>
      <c r="P214">
        <v>0</v>
      </c>
      <c r="Q214">
        <v>8.6999999999999993</v>
      </c>
      <c r="R214">
        <v>1.2</v>
      </c>
      <c r="V214">
        <v>170</v>
      </c>
    </row>
    <row r="215" spans="1:22" x14ac:dyDescent="0.3">
      <c r="A215" t="s">
        <v>13</v>
      </c>
      <c r="B215" t="s">
        <v>12</v>
      </c>
      <c r="C215">
        <v>31.952162000000001</v>
      </c>
      <c r="D215">
        <v>35.233153999999999</v>
      </c>
      <c r="E215" t="s">
        <v>11</v>
      </c>
      <c r="F215" t="s">
        <v>13</v>
      </c>
      <c r="G215">
        <v>275</v>
      </c>
      <c r="H215" t="s">
        <v>7</v>
      </c>
      <c r="I215">
        <v>2013</v>
      </c>
      <c r="J215">
        <v>4326295</v>
      </c>
      <c r="K215">
        <v>7.1</v>
      </c>
      <c r="L215">
        <v>310</v>
      </c>
      <c r="M215">
        <v>0.21</v>
      </c>
      <c r="N215">
        <v>8.9</v>
      </c>
      <c r="O215">
        <v>0.01</v>
      </c>
      <c r="P215">
        <v>0.56000000000000005</v>
      </c>
      <c r="Q215">
        <v>4.5999999999999996</v>
      </c>
      <c r="R215">
        <v>200</v>
      </c>
    </row>
    <row r="216" spans="1:22" x14ac:dyDescent="0.3">
      <c r="A216" t="s">
        <v>10</v>
      </c>
      <c r="B216" t="s">
        <v>9</v>
      </c>
      <c r="C216">
        <v>15.552727000000001</v>
      </c>
      <c r="D216">
        <v>48.516387999999999</v>
      </c>
      <c r="E216" t="s">
        <v>8</v>
      </c>
      <c r="F216" t="s">
        <v>10</v>
      </c>
      <c r="G216">
        <v>887</v>
      </c>
      <c r="H216" t="s">
        <v>7</v>
      </c>
      <c r="I216">
        <v>2013</v>
      </c>
      <c r="J216">
        <v>24407381</v>
      </c>
      <c r="K216">
        <v>60</v>
      </c>
      <c r="L216">
        <v>15000</v>
      </c>
      <c r="M216">
        <v>4.0999999999999996</v>
      </c>
      <c r="N216">
        <v>990</v>
      </c>
      <c r="O216">
        <v>7.0000000000000007E-2</v>
      </c>
      <c r="P216">
        <v>18</v>
      </c>
      <c r="Q216">
        <v>48</v>
      </c>
      <c r="R216">
        <v>12000</v>
      </c>
      <c r="S216">
        <v>0.9</v>
      </c>
      <c r="T216">
        <v>0.43</v>
      </c>
      <c r="U216">
        <v>100</v>
      </c>
      <c r="V216">
        <v>88</v>
      </c>
    </row>
    <row r="217" spans="1:22" x14ac:dyDescent="0.3">
      <c r="A217" t="s">
        <v>6</v>
      </c>
      <c r="B217" t="s">
        <v>5</v>
      </c>
      <c r="C217">
        <v>-13.133896999999999</v>
      </c>
      <c r="D217">
        <v>27.849332</v>
      </c>
      <c r="E217" t="s">
        <v>4</v>
      </c>
      <c r="F217" t="s">
        <v>6</v>
      </c>
      <c r="G217">
        <v>894</v>
      </c>
      <c r="H217" t="s">
        <v>0</v>
      </c>
      <c r="I217">
        <v>2013</v>
      </c>
      <c r="J217">
        <v>14538640</v>
      </c>
      <c r="K217">
        <v>338</v>
      </c>
      <c r="L217">
        <v>49000</v>
      </c>
      <c r="M217">
        <v>25</v>
      </c>
      <c r="N217">
        <v>3600</v>
      </c>
      <c r="O217">
        <v>59</v>
      </c>
      <c r="P217">
        <v>8600</v>
      </c>
      <c r="Q217">
        <v>410</v>
      </c>
      <c r="R217">
        <v>60000</v>
      </c>
      <c r="S217">
        <v>62</v>
      </c>
      <c r="T217">
        <v>255</v>
      </c>
      <c r="U217">
        <v>37000</v>
      </c>
      <c r="V217">
        <v>68</v>
      </c>
    </row>
    <row r="218" spans="1:22" x14ac:dyDescent="0.3">
      <c r="A218" t="s">
        <v>3</v>
      </c>
      <c r="B218" t="s">
        <v>2</v>
      </c>
      <c r="C218">
        <v>-19.015438</v>
      </c>
      <c r="D218">
        <v>29.154857</v>
      </c>
      <c r="E218" t="s">
        <v>1</v>
      </c>
      <c r="F218" t="s">
        <v>3</v>
      </c>
      <c r="G218">
        <v>716</v>
      </c>
      <c r="H218" t="s">
        <v>0</v>
      </c>
      <c r="I218">
        <v>2013</v>
      </c>
      <c r="J218">
        <v>14149648</v>
      </c>
      <c r="K218">
        <v>409</v>
      </c>
      <c r="L218">
        <v>58000</v>
      </c>
      <c r="M218">
        <v>40</v>
      </c>
      <c r="N218">
        <v>5700</v>
      </c>
      <c r="O218">
        <v>153</v>
      </c>
      <c r="P218">
        <v>22000</v>
      </c>
      <c r="Q218">
        <v>552</v>
      </c>
      <c r="R218">
        <v>78000</v>
      </c>
      <c r="S218">
        <v>72</v>
      </c>
      <c r="T218">
        <v>395</v>
      </c>
      <c r="U218">
        <v>56000</v>
      </c>
      <c r="V218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DATA_1990_2013_COMBINED</vt:lpstr>
      <vt:lpstr>DATA_1990A</vt:lpstr>
      <vt:lpstr>DATA_2013A</vt:lpstr>
    </vt:vector>
  </TitlesOfParts>
  <Company>Aetna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Shatrunjai Singh</dc:creator>
  <cp:lastModifiedBy>Shatrunjai Singh</cp:lastModifiedBy>
  <dcterms:created xsi:type="dcterms:W3CDTF">2018-09-02T22:46:56Z</dcterms:created>
  <dcterms:modified xsi:type="dcterms:W3CDTF">2018-09-02T23:09:34Z</dcterms:modified>
</cp:coreProperties>
</file>