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angel/PycharmProjects/PSAbotExperiments/model/questions/14/"/>
    </mc:Choice>
  </mc:AlternateContent>
  <xr:revisionPtr revIDLastSave="0" documentId="8_{90EF20A3-A32A-2344-8B87-F9C690373EE3}" xr6:coauthVersionLast="36" xr6:coauthVersionMax="36" xr10:uidLastSave="{00000000-0000-0000-0000-000000000000}"/>
  <bookViews>
    <workbookView xWindow="260" yWindow="500" windowWidth="28260" windowHeight="16340"/>
  </bookViews>
  <sheets>
    <sheet name="ratings" sheetId="1" r:id="rId1"/>
  </sheets>
  <definedNames>
    <definedName name="_xlnm._FilterDatabase" localSheetId="0" hidden="1">ratings!$A$1:$K$53</definedName>
  </definedNames>
  <calcPr calcId="181029"/>
</workbook>
</file>

<file path=xl/calcChain.xml><?xml version="1.0" encoding="utf-8"?>
<calcChain xmlns="http://schemas.openxmlformats.org/spreadsheetml/2006/main">
  <c r="K2" i="1" l="1"/>
  <c r="M11" i="1"/>
  <c r="M10" i="1"/>
  <c r="I10" i="1" s="1"/>
  <c r="M9" i="1"/>
  <c r="M7" i="1"/>
  <c r="M4" i="1"/>
  <c r="M3" i="1"/>
  <c r="M2" i="1"/>
  <c r="I41" i="1" l="1"/>
  <c r="I28" i="1"/>
  <c r="I45" i="1"/>
  <c r="I35" i="1"/>
  <c r="I26" i="1"/>
  <c r="I18" i="1"/>
  <c r="I2" i="1"/>
  <c r="I7" i="1"/>
  <c r="I47" i="1"/>
  <c r="I40" i="1"/>
  <c r="I32" i="1"/>
  <c r="I22" i="1"/>
  <c r="I15" i="1"/>
  <c r="I11" i="1"/>
  <c r="I20" i="1"/>
  <c r="I43" i="1"/>
  <c r="I31" i="1"/>
  <c r="I24" i="1"/>
  <c r="I16" i="1"/>
  <c r="I5" i="1"/>
  <c r="D33" i="1"/>
  <c r="I48" i="1"/>
  <c r="I46" i="1"/>
  <c r="I42" i="1"/>
  <c r="I29" i="1"/>
  <c r="I23" i="1"/>
  <c r="I17" i="1"/>
  <c r="I8" i="1"/>
  <c r="I9" i="1"/>
  <c r="I52" i="1"/>
  <c r="I39" i="1"/>
  <c r="I19" i="1"/>
  <c r="I36" i="1"/>
  <c r="I6" i="1"/>
  <c r="I34" i="1"/>
  <c r="I25" i="1"/>
  <c r="I3" i="1"/>
  <c r="I51" i="1"/>
  <c r="I30" i="1"/>
  <c r="I13" i="1"/>
  <c r="I49" i="1"/>
  <c r="I27" i="1"/>
  <c r="I44" i="1"/>
  <c r="F5" i="1"/>
  <c r="I21" i="1"/>
  <c r="I38" i="1"/>
  <c r="I4" i="1"/>
  <c r="I50" i="1"/>
  <c r="I33" i="1"/>
  <c r="I37" i="1"/>
  <c r="I14" i="1"/>
  <c r="I12" i="1"/>
  <c r="D51" i="1"/>
  <c r="F53" i="1"/>
  <c r="D53" i="1"/>
  <c r="E13" i="1"/>
  <c r="D4" i="1"/>
  <c r="D13" i="1"/>
  <c r="D49" i="1"/>
  <c r="D34" i="1"/>
  <c r="K34" i="1" s="1"/>
  <c r="E43" i="1"/>
  <c r="D23" i="1"/>
  <c r="K23" i="1" s="1"/>
  <c r="D39" i="1"/>
  <c r="K39" i="1" s="1"/>
  <c r="E17" i="1"/>
  <c r="D47" i="1"/>
  <c r="K47" i="1" s="1"/>
  <c r="D43" i="1"/>
  <c r="D38" i="1"/>
  <c r="D12" i="1"/>
  <c r="K12" i="1" s="1"/>
  <c r="D17" i="1"/>
  <c r="K17" i="1" s="1"/>
  <c r="E37" i="1"/>
  <c r="E15" i="1"/>
  <c r="E25" i="1"/>
  <c r="E28" i="1"/>
  <c r="D45" i="1"/>
  <c r="K45" i="1" s="1"/>
  <c r="D42" i="1"/>
  <c r="D31" i="1"/>
  <c r="K31" i="1" s="1"/>
  <c r="D26" i="1"/>
  <c r="K26" i="1" s="1"/>
  <c r="D48" i="1"/>
  <c r="K48" i="1" s="1"/>
  <c r="D14" i="1"/>
  <c r="K14" i="1" s="1"/>
  <c r="E8" i="1"/>
  <c r="E16" i="1"/>
  <c r="E10" i="1"/>
  <c r="E21" i="1"/>
  <c r="E45" i="1"/>
  <c r="E31" i="1"/>
  <c r="E48" i="1"/>
  <c r="D27" i="1"/>
  <c r="K27" i="1" s="1"/>
  <c r="D46" i="1"/>
  <c r="K46" i="1" s="1"/>
  <c r="D11" i="1"/>
  <c r="D5" i="1"/>
  <c r="K5" i="1" s="1"/>
  <c r="E30" i="1"/>
  <c r="E24" i="1"/>
  <c r="E6" i="1"/>
  <c r="E35" i="1"/>
  <c r="E29" i="1"/>
  <c r="D30" i="1"/>
  <c r="K30" i="1" s="1"/>
  <c r="D37" i="1"/>
  <c r="K37" i="1" s="1"/>
  <c r="D24" i="1"/>
  <c r="K24" i="1" s="1"/>
  <c r="D15" i="1"/>
  <c r="K15" i="1" s="1"/>
  <c r="D25" i="1"/>
  <c r="K25" i="1" s="1"/>
  <c r="D28" i="1"/>
  <c r="K28" i="1" s="1"/>
  <c r="E53" i="1"/>
  <c r="E7" i="1"/>
  <c r="E18" i="1"/>
  <c r="E40" i="1"/>
  <c r="E44" i="1"/>
  <c r="E9" i="1"/>
  <c r="E3" i="1"/>
  <c r="E42" i="1"/>
  <c r="E26" i="1"/>
  <c r="E14" i="1"/>
  <c r="D50" i="1"/>
  <c r="K50" i="1" s="1"/>
  <c r="D20" i="1"/>
  <c r="E2" i="1"/>
  <c r="D8" i="1"/>
  <c r="K8" i="1" s="1"/>
  <c r="D35" i="1"/>
  <c r="K35" i="1" s="1"/>
  <c r="D16" i="1"/>
  <c r="K16" i="1" s="1"/>
  <c r="D29" i="1"/>
  <c r="K29" i="1" s="1"/>
  <c r="D10" i="1"/>
  <c r="K10" i="1" s="1"/>
  <c r="D3" i="1"/>
  <c r="K3" i="1" s="1"/>
  <c r="E49" i="1"/>
  <c r="E38" i="1"/>
  <c r="E51" i="1"/>
  <c r="E23" i="1"/>
  <c r="E34" i="1"/>
  <c r="E12" i="1"/>
  <c r="D6" i="1"/>
  <c r="K6" i="1" s="1"/>
  <c r="D7" i="1"/>
  <c r="K7" i="1" s="1"/>
  <c r="D18" i="1"/>
  <c r="K18" i="1" s="1"/>
  <c r="D40" i="1"/>
  <c r="K40" i="1" s="1"/>
  <c r="D44" i="1"/>
  <c r="K44" i="1" s="1"/>
  <c r="D9" i="1"/>
  <c r="K9" i="1" s="1"/>
  <c r="D2" i="1"/>
  <c r="E36" i="1"/>
  <c r="E52" i="1"/>
  <c r="E32" i="1"/>
  <c r="E41" i="1"/>
  <c r="E22" i="1"/>
  <c r="E19" i="1"/>
  <c r="E4" i="1"/>
  <c r="E47" i="1"/>
  <c r="E39" i="1"/>
  <c r="E33" i="1"/>
  <c r="D36" i="1"/>
  <c r="K36" i="1" s="1"/>
  <c r="D52" i="1"/>
  <c r="K52" i="1" s="1"/>
  <c r="D32" i="1"/>
  <c r="K32" i="1" s="1"/>
  <c r="D41" i="1"/>
  <c r="K41" i="1" s="1"/>
  <c r="D22" i="1"/>
  <c r="K22" i="1" s="1"/>
  <c r="D19" i="1"/>
  <c r="D21" i="1"/>
  <c r="K21" i="1" s="1"/>
  <c r="E50" i="1"/>
  <c r="E20" i="1"/>
  <c r="E27" i="1"/>
  <c r="E46" i="1"/>
  <c r="E11" i="1"/>
  <c r="E5" i="1"/>
  <c r="F45" i="1"/>
  <c r="F48" i="1"/>
  <c r="F30" i="1"/>
  <c r="F15" i="1"/>
  <c r="F35" i="1"/>
  <c r="F10" i="1"/>
  <c r="F6" i="1"/>
  <c r="F7" i="1"/>
  <c r="F18" i="1"/>
  <c r="F40" i="1"/>
  <c r="F44" i="1"/>
  <c r="F9" i="1"/>
  <c r="F3" i="1"/>
  <c r="F31" i="1"/>
  <c r="F14" i="1"/>
  <c r="F24" i="1"/>
  <c r="F28" i="1"/>
  <c r="F16" i="1"/>
  <c r="F21" i="1"/>
  <c r="F49" i="1"/>
  <c r="F38" i="1"/>
  <c r="F51" i="1"/>
  <c r="F23" i="1"/>
  <c r="F34" i="1"/>
  <c r="F12" i="1"/>
  <c r="F2" i="1"/>
  <c r="F42" i="1"/>
  <c r="F26" i="1"/>
  <c r="F37" i="1"/>
  <c r="F25" i="1"/>
  <c r="F8" i="1"/>
  <c r="F29" i="1"/>
  <c r="F36" i="1"/>
  <c r="F52" i="1"/>
  <c r="F32" i="1"/>
  <c r="F41" i="1"/>
  <c r="F22" i="1"/>
  <c r="F19" i="1"/>
  <c r="F4" i="1"/>
  <c r="F43" i="1"/>
  <c r="F17" i="1"/>
  <c r="F13" i="1"/>
  <c r="F47" i="1"/>
  <c r="F39" i="1"/>
  <c r="F33" i="1"/>
  <c r="F50" i="1"/>
  <c r="F20" i="1"/>
  <c r="F27" i="1"/>
  <c r="F46" i="1"/>
  <c r="F11" i="1"/>
  <c r="K19" i="1" l="1"/>
  <c r="K51" i="1"/>
  <c r="K33" i="1"/>
  <c r="K42" i="1"/>
  <c r="K38" i="1"/>
  <c r="K49" i="1"/>
  <c r="K43" i="1"/>
  <c r="K13" i="1"/>
  <c r="K20" i="1"/>
  <c r="K11" i="1"/>
  <c r="K4" i="1"/>
</calcChain>
</file>

<file path=xl/sharedStrings.xml><?xml version="1.0" encoding="utf-8"?>
<sst xmlns="http://schemas.openxmlformats.org/spreadsheetml/2006/main" count="17" uniqueCount="17">
  <si>
    <t>question_id</t>
  </si>
  <si>
    <t>answer_id</t>
  </si>
  <si>
    <t>origin</t>
  </si>
  <si>
    <t>min_max</t>
  </si>
  <si>
    <t>mean</t>
  </si>
  <si>
    <t>z-score</t>
  </si>
  <si>
    <t>prob</t>
  </si>
  <si>
    <t>q_sim</t>
  </si>
  <si>
    <t>b_score</t>
  </si>
  <si>
    <t>X_max</t>
    <phoneticPr fontId="18" type="noConversion"/>
  </si>
  <si>
    <t>X_min</t>
    <phoneticPr fontId="18" type="noConversion"/>
  </si>
  <si>
    <t>X_mean</t>
    <phoneticPr fontId="18" type="noConversion"/>
  </si>
  <si>
    <t>new_rank</t>
    <phoneticPr fontId="18" type="noConversion"/>
  </si>
  <si>
    <t>b_mean</t>
    <phoneticPr fontId="18" type="noConversion"/>
  </si>
  <si>
    <t>b_min</t>
    <phoneticPr fontId="18" type="noConversion"/>
  </si>
  <si>
    <t>b_max</t>
    <phoneticPr fontId="18" type="noConversion"/>
  </si>
  <si>
    <t>norm_b_score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</si>
</sst>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150" workbookViewId="0">
      <selection activeCell="C10" sqref="C10"/>
    </sheetView>
  </sheetViews>
  <sheetFormatPr baseColWidth="10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8</v>
      </c>
      <c r="K1" t="s">
        <v>12</v>
      </c>
    </row>
    <row r="2" spans="1:13">
      <c r="A2">
        <v>24735311</v>
      </c>
      <c r="B2">
        <v>24735582</v>
      </c>
      <c r="C2">
        <v>294</v>
      </c>
      <c r="D2">
        <f>(C2-$M$3)/($M$2-$M$3)</f>
        <v>0.54916512059369205</v>
      </c>
      <c r="E2">
        <f>(C2-$M$4)/($M$2-$M$3)</f>
        <v>0.4429499072356215</v>
      </c>
      <c r="F2">
        <f>STANDARDIZE(C2, $M$4, $M$7)</f>
        <v>2.3577089054548286</v>
      </c>
      <c r="G2">
        <v>-1.4717659649488399</v>
      </c>
      <c r="H2">
        <v>0.109542548656463</v>
      </c>
      <c r="I2">
        <f>(J2-$M$10)/($M$11-$M$10)</f>
        <v>0.93189905194720546</v>
      </c>
      <c r="J2">
        <v>-0.16122099482633601</v>
      </c>
      <c r="K2">
        <f>0.3*D2+I2</f>
        <v>1.096648588125313</v>
      </c>
      <c r="L2" t="s">
        <v>9</v>
      </c>
      <c r="M2">
        <f>MAX(C2:C53)</f>
        <v>537</v>
      </c>
    </row>
    <row r="3" spans="1:13">
      <c r="A3">
        <v>44780357</v>
      </c>
      <c r="B3">
        <v>44780467</v>
      </c>
      <c r="C3">
        <v>239</v>
      </c>
      <c r="D3">
        <f>(C3-$M$3)/($M$2-$M$3)</f>
        <v>0.44712430426716143</v>
      </c>
      <c r="E3">
        <f>(C3-$M$4)/($M$2-$M$3)</f>
        <v>0.34090909090909088</v>
      </c>
      <c r="F3">
        <f>STANDARDIZE(C3, $M$4, $M$7)</f>
        <v>1.8145717754024073</v>
      </c>
      <c r="G3">
        <v>-1.63982873816542</v>
      </c>
      <c r="H3">
        <v>0.12553083896636899</v>
      </c>
      <c r="I3">
        <f>(J3-$M$10)/($M$11-$M$10)</f>
        <v>0.90690519988573892</v>
      </c>
      <c r="J3">
        <v>-0.205849077263069</v>
      </c>
      <c r="K3">
        <f>0.3*D3+I3</f>
        <v>1.0410424911658873</v>
      </c>
      <c r="L3" t="s">
        <v>10</v>
      </c>
      <c r="M3">
        <f>(MIN(C2:C53))</f>
        <v>-2</v>
      </c>
    </row>
    <row r="4" spans="1:13">
      <c r="A4">
        <v>16010992</v>
      </c>
      <c r="B4">
        <v>16011098</v>
      </c>
      <c r="C4">
        <v>322</v>
      </c>
      <c r="D4">
        <f>(C4-$M$3)/($M$2-$M$3)</f>
        <v>0.60111317254174401</v>
      </c>
      <c r="E4">
        <f>(C4-$M$4)/($M$2-$M$3)</f>
        <v>0.49489795918367346</v>
      </c>
      <c r="F4">
        <f>STANDARDIZE(C4, $M$4, $M$7)</f>
        <v>2.634215080754243</v>
      </c>
      <c r="G4">
        <v>-2.2881547332074699</v>
      </c>
      <c r="H4">
        <v>0.13651722669601399</v>
      </c>
      <c r="I4">
        <f>(J4-$M$10)/($M$11-$M$10)</f>
        <v>0.84724698729667847</v>
      </c>
      <c r="J4">
        <v>-0.31237253842884299</v>
      </c>
      <c r="K4">
        <f>0.3*D4+I4</f>
        <v>1.0275809390592017</v>
      </c>
      <c r="L4" t="s">
        <v>11</v>
      </c>
      <c r="M4">
        <f>AVERAGE(C2:C53)</f>
        <v>55.25</v>
      </c>
    </row>
    <row r="5" spans="1:13">
      <c r="A5">
        <v>28243832</v>
      </c>
      <c r="B5">
        <v>28243933</v>
      </c>
      <c r="C5">
        <v>91</v>
      </c>
      <c r="D5">
        <f>(C5-$M$3)/($M$2-$M$3)</f>
        <v>0.17254174397031541</v>
      </c>
      <c r="E5">
        <f>(C5-$M$4)/($M$2-$M$3)</f>
        <v>6.6326530612244902E-2</v>
      </c>
      <c r="F5">
        <f>STANDARDIZE(C5, $M$4, $M$7)</f>
        <v>0.35303913453407382</v>
      </c>
      <c r="G5">
        <v>-1.54567182415061</v>
      </c>
      <c r="H5">
        <v>5.3738057613372803E-2</v>
      </c>
      <c r="I5">
        <f>(J5-$M$10)/($M$11-$M$10)</f>
        <v>0.97567214738802188</v>
      </c>
      <c r="J5">
        <v>-8.3061401537573007E-2</v>
      </c>
      <c r="K5">
        <f>0.3*D5+I5</f>
        <v>1.0274346705791164</v>
      </c>
    </row>
    <row r="6" spans="1:13">
      <c r="A6">
        <v>1945920</v>
      </c>
      <c r="B6">
        <v>1945930</v>
      </c>
      <c r="C6">
        <v>537</v>
      </c>
      <c r="D6">
        <f>(C6-$M$3)/($M$2-$M$3)</f>
        <v>1</v>
      </c>
      <c r="E6">
        <f>(C6-$M$4)/($M$2-$M$3)</f>
        <v>0.89378478664192951</v>
      </c>
      <c r="F6">
        <f>STANDARDIZE(C6, $M$4, $M$7)</f>
        <v>4.75738749823189</v>
      </c>
      <c r="G6">
        <v>-2.89587137074539</v>
      </c>
      <c r="H6">
        <v>0.18281638622283899</v>
      </c>
      <c r="I6">
        <f>(J6-$M$10)/($M$11-$M$10)</f>
        <v>0.72569413610027489</v>
      </c>
      <c r="J6">
        <v>-0.52941273896585195</v>
      </c>
      <c r="K6">
        <f>0.3*D6+I6</f>
        <v>1.0256941361002749</v>
      </c>
    </row>
    <row r="7" spans="1:13">
      <c r="A7">
        <v>63490882</v>
      </c>
      <c r="B7">
        <v>63490944</v>
      </c>
      <c r="C7">
        <v>1</v>
      </c>
      <c r="D7">
        <f>(C7-$M$3)/($M$2-$M$3)</f>
        <v>5.5658627087198514E-3</v>
      </c>
      <c r="E7">
        <f>(C7-$M$4)/($M$2-$M$3)</f>
        <v>-0.10064935064935066</v>
      </c>
      <c r="F7">
        <f>STANDARDIZE(C7, $M$4, $M$7)</f>
        <v>-0.53573071464261546</v>
      </c>
      <c r="G7">
        <v>-1.4851713844982399</v>
      </c>
      <c r="H7">
        <v>2.6678740978240901E-2</v>
      </c>
      <c r="I7">
        <f>(J7-$M$10)/($M$11-$M$10)</f>
        <v>1</v>
      </c>
      <c r="J7">
        <v>-3.9622502675324203E-2</v>
      </c>
      <c r="K7">
        <f>0.3*D7+I7</f>
        <v>1.001669758812616</v>
      </c>
      <c r="M7">
        <f>STDEV(C2:C53)</f>
        <v>101.26356118332701</v>
      </c>
    </row>
    <row r="8" spans="1:13">
      <c r="A8">
        <v>63490882</v>
      </c>
      <c r="B8">
        <v>63490955</v>
      </c>
      <c r="C8">
        <v>1</v>
      </c>
      <c r="D8">
        <f>(C8-$M$3)/($M$2-$M$3)</f>
        <v>5.5658627087198514E-3</v>
      </c>
      <c r="E8">
        <f>(C8-$M$4)/($M$2-$M$3)</f>
        <v>-0.10064935064935066</v>
      </c>
      <c r="F8">
        <f>STANDARDIZE(C8, $M$4, $M$7)</f>
        <v>-0.53573071464261546</v>
      </c>
      <c r="G8">
        <v>-1.5134884208783901</v>
      </c>
      <c r="H8">
        <v>2.6678740978240901E-2</v>
      </c>
      <c r="I8">
        <f>(J8-$M$10)/($M$11-$M$10)</f>
        <v>0.99957690480071926</v>
      </c>
      <c r="J8">
        <v>-4.0377965554181501E-2</v>
      </c>
      <c r="K8">
        <f>0.3*D8+I8</f>
        <v>1.0012466636133353</v>
      </c>
    </row>
    <row r="9" spans="1:13">
      <c r="A9">
        <v>24735311</v>
      </c>
      <c r="B9">
        <v>56212520</v>
      </c>
      <c r="C9">
        <v>83</v>
      </c>
      <c r="D9">
        <f>(C9-$M$3)/($M$2-$M$3)</f>
        <v>0.15769944341372913</v>
      </c>
      <c r="E9">
        <f>(C9-$M$4)/($M$2-$M$3)</f>
        <v>5.1484230055658629E-2</v>
      </c>
      <c r="F9">
        <f>STANDARDIZE(C9, $M$4, $M$7)</f>
        <v>0.27403737016281254</v>
      </c>
      <c r="G9">
        <v>-1.49330577446921</v>
      </c>
      <c r="H9">
        <v>0.109542548656463</v>
      </c>
      <c r="I9">
        <f>(J9-$M$10)/($M$11-$M$10)</f>
        <v>0.93057760519501875</v>
      </c>
      <c r="J9">
        <v>-0.163580520458772</v>
      </c>
      <c r="K9">
        <f>0.3*D9+I9</f>
        <v>0.97788743821913748</v>
      </c>
      <c r="L9" t="s">
        <v>13</v>
      </c>
      <c r="M9">
        <f>AVERAGE(J2:J52)</f>
        <v>-0.38219019799412157</v>
      </c>
    </row>
    <row r="10" spans="1:13">
      <c r="A10">
        <v>59661042</v>
      </c>
      <c r="B10">
        <v>59661137</v>
      </c>
      <c r="C10">
        <v>76</v>
      </c>
      <c r="D10">
        <f>(C10-$M$3)/($M$2-$M$3)</f>
        <v>0.14471243042671614</v>
      </c>
      <c r="E10">
        <f>(C10-$M$4)/($M$2-$M$3)</f>
        <v>3.8497217068645638E-2</v>
      </c>
      <c r="F10">
        <f>STANDARDIZE(C10, $M$4, $M$7)</f>
        <v>0.20491082633795893</v>
      </c>
      <c r="G10">
        <v>-1.47039470256542</v>
      </c>
      <c r="H10">
        <v>0.12598299980163499</v>
      </c>
      <c r="I10">
        <f>(J10-$M$10)/($M$11-$M$10)</f>
        <v>0.91844461276639744</v>
      </c>
      <c r="J10">
        <v>-0.18524473552162601</v>
      </c>
      <c r="K10">
        <f>0.3*D10+I10</f>
        <v>0.96185834189441233</v>
      </c>
      <c r="L10" t="s">
        <v>14</v>
      </c>
      <c r="M10">
        <f>MIN(J2:J52)</f>
        <v>-1.82518490125961</v>
      </c>
    </row>
    <row r="11" spans="1:13">
      <c r="A11">
        <v>24735311</v>
      </c>
      <c r="B11">
        <v>59642921</v>
      </c>
      <c r="C11">
        <v>33</v>
      </c>
      <c r="D11">
        <f>(C11-$M$3)/($M$2-$M$3)</f>
        <v>6.4935064935064929E-2</v>
      </c>
      <c r="E11">
        <f>(C11-$M$4)/($M$2-$M$3)</f>
        <v>-4.1280148423005564E-2</v>
      </c>
      <c r="F11">
        <f>STANDARDIZE(C11, $M$4, $M$7)</f>
        <v>-0.21972365715757042</v>
      </c>
      <c r="G11">
        <v>-1.4698547210893</v>
      </c>
      <c r="H11">
        <v>0.109542548656463</v>
      </c>
      <c r="I11">
        <f>(J11-$M$10)/($M$11-$M$10)</f>
        <v>0.93201630493351606</v>
      </c>
      <c r="J11">
        <v>-0.161011632302858</v>
      </c>
      <c r="K11">
        <f>0.3*D11+I11</f>
        <v>0.95149682441403549</v>
      </c>
      <c r="L11" t="s">
        <v>15</v>
      </c>
      <c r="M11">
        <f>MAX(J2:J52)</f>
        <v>-3.9622502675324203E-2</v>
      </c>
    </row>
    <row r="12" spans="1:13">
      <c r="A12">
        <v>44780357</v>
      </c>
      <c r="B12">
        <v>44780840</v>
      </c>
      <c r="C12">
        <v>83</v>
      </c>
      <c r="D12">
        <f>(C12-$M$3)/($M$2-$M$3)</f>
        <v>0.15769944341372913</v>
      </c>
      <c r="E12">
        <f>(C12-$M$4)/($M$2-$M$3)</f>
        <v>5.1484230055658629E-2</v>
      </c>
      <c r="F12">
        <f>STANDARDIZE(C12, $M$4, $M$7)</f>
        <v>0.27403737016281254</v>
      </c>
      <c r="G12">
        <v>-1.8771503943513801</v>
      </c>
      <c r="H12">
        <v>0.12553083896636899</v>
      </c>
      <c r="I12">
        <f>(J12-$M$10)/($M$11-$M$10)</f>
        <v>0.89022071625776122</v>
      </c>
      <c r="J12">
        <v>-0.23564026386898099</v>
      </c>
      <c r="K12">
        <f>0.3*D12+I12</f>
        <v>0.93753054928187995</v>
      </c>
    </row>
    <row r="13" spans="1:13">
      <c r="A13">
        <v>59661042</v>
      </c>
      <c r="B13">
        <v>59661122</v>
      </c>
      <c r="C13">
        <v>5</v>
      </c>
      <c r="D13">
        <f>(C13-$M$3)/($M$2-$M$3)</f>
        <v>1.2987012987012988E-2</v>
      </c>
      <c r="E13">
        <f>(C13-$M$4)/($M$2-$M$3)</f>
        <v>-9.3228200371057515E-2</v>
      </c>
      <c r="F13">
        <f>STANDARDIZE(C13, $M$4, $M$7)</f>
        <v>-0.49622983245698488</v>
      </c>
      <c r="G13">
        <v>-1.48888803845615</v>
      </c>
      <c r="H13">
        <v>0.12598299980163499</v>
      </c>
      <c r="I13">
        <f>(J13-$M$10)/($M$11-$M$10)</f>
        <v>0.91713978806035501</v>
      </c>
      <c r="J13">
        <v>-0.18757458145347899</v>
      </c>
      <c r="K13">
        <f>0.3*D13+I13</f>
        <v>0.92103589195645885</v>
      </c>
    </row>
    <row r="14" spans="1:13">
      <c r="A14">
        <v>16010992</v>
      </c>
      <c r="B14">
        <v>16011083</v>
      </c>
      <c r="C14">
        <v>154</v>
      </c>
      <c r="D14">
        <f>(C14-$M$3)/($M$2-$M$3)</f>
        <v>0.28942486085343228</v>
      </c>
      <c r="E14">
        <f>(C14-$M$4)/($M$2-$M$3)</f>
        <v>0.18320964749536178</v>
      </c>
      <c r="F14">
        <f>STANDARDIZE(C14, $M$4, $M$7)</f>
        <v>0.97517802895775629</v>
      </c>
      <c r="G14">
        <v>-2.4879307144644098</v>
      </c>
      <c r="H14">
        <v>0.13651722669601399</v>
      </c>
      <c r="I14">
        <f>(J14-$M$10)/($M$11-$M$10)</f>
        <v>0.83197288489437826</v>
      </c>
      <c r="J14">
        <v>-0.33964540135051602</v>
      </c>
      <c r="K14">
        <f>0.3*D14+I14</f>
        <v>0.91880034315040793</v>
      </c>
    </row>
    <row r="15" spans="1:13">
      <c r="A15">
        <v>44780357</v>
      </c>
      <c r="B15">
        <v>44781133</v>
      </c>
      <c r="C15">
        <v>23</v>
      </c>
      <c r="D15">
        <f>(C15-$M$3)/($M$2-$M$3)</f>
        <v>4.6382189239332093E-2</v>
      </c>
      <c r="E15">
        <f>(C15-$M$4)/($M$2-$M$3)</f>
        <v>-5.9833024118738407E-2</v>
      </c>
      <c r="F15">
        <f>STANDARDIZE(C15, $M$4, $M$7)</f>
        <v>-0.31847586262164701</v>
      </c>
      <c r="G15">
        <v>-1.76461696321627</v>
      </c>
      <c r="H15">
        <v>0.12553083896636899</v>
      </c>
      <c r="I15">
        <f>(J15-$M$10)/($M$11-$M$10)</f>
        <v>0.89813218215408352</v>
      </c>
      <c r="J15">
        <v>-0.22151384784682601</v>
      </c>
      <c r="K15">
        <f>0.3*D15+I15</f>
        <v>0.91204683892588312</v>
      </c>
    </row>
    <row r="16" spans="1:13">
      <c r="A16">
        <v>44780357</v>
      </c>
      <c r="B16">
        <v>44781006</v>
      </c>
      <c r="C16">
        <v>11</v>
      </c>
      <c r="D16">
        <f>(C16-$M$3)/($M$2-$M$3)</f>
        <v>2.4118738404452691E-2</v>
      </c>
      <c r="E16">
        <f>(C16-$M$4)/($M$2-$M$3)</f>
        <v>-8.2096474953617812E-2</v>
      </c>
      <c r="F16">
        <f>STANDARDIZE(C16, $M$4, $M$7)</f>
        <v>-0.43697850917853892</v>
      </c>
      <c r="G16">
        <v>-1.70893652912227</v>
      </c>
      <c r="H16">
        <v>0.12553083896636899</v>
      </c>
      <c r="I16">
        <f>(J16-$M$10)/($M$11-$M$10)</f>
        <v>0.90204669760947942</v>
      </c>
      <c r="J16">
        <v>-0.21452423624099401</v>
      </c>
      <c r="K16">
        <f>0.3*D16+I16</f>
        <v>0.90928231913081525</v>
      </c>
    </row>
    <row r="17" spans="1:11">
      <c r="A17">
        <v>44780357</v>
      </c>
      <c r="B17">
        <v>69762290</v>
      </c>
      <c r="C17">
        <v>1</v>
      </c>
      <c r="D17">
        <f>(C17-$M$3)/($M$2-$M$3)</f>
        <v>5.5658627087198514E-3</v>
      </c>
      <c r="E17">
        <f>(C17-$M$4)/($M$2-$M$3)</f>
        <v>-0.10064935064935066</v>
      </c>
      <c r="F17">
        <f>STANDARDIZE(C17, $M$4, $M$7)</f>
        <v>-0.53573071464261546</v>
      </c>
      <c r="G17">
        <v>-1.69539922643501</v>
      </c>
      <c r="H17">
        <v>0.12553083896636899</v>
      </c>
      <c r="I17">
        <f>(J17-$M$10)/($M$11-$M$10)</f>
        <v>0.90299841397907832</v>
      </c>
      <c r="J17">
        <v>-0.21282488727732099</v>
      </c>
      <c r="K17">
        <f>0.3*D17+I17</f>
        <v>0.90466817279169431</v>
      </c>
    </row>
    <row r="18" spans="1:11">
      <c r="A18">
        <v>44780357</v>
      </c>
      <c r="B18">
        <v>68678495</v>
      </c>
      <c r="C18">
        <v>3</v>
      </c>
      <c r="D18">
        <f>(C18-$M$3)/($M$2-$M$3)</f>
        <v>9.2764378478664197E-3</v>
      </c>
      <c r="E18">
        <f>(C18-$M$4)/($M$2-$M$3)</f>
        <v>-9.6938775510204078E-2</v>
      </c>
      <c r="F18">
        <f>STANDARDIZE(C18, $M$4, $M$7)</f>
        <v>-0.51598027354980014</v>
      </c>
      <c r="G18">
        <v>-1.8159616865889601</v>
      </c>
      <c r="H18">
        <v>0.12553083896636899</v>
      </c>
      <c r="I18">
        <f>(J18-$M$10)/($M$11-$M$10)</f>
        <v>0.89452248125167855</v>
      </c>
      <c r="J18">
        <v>-0.22795919404829601</v>
      </c>
      <c r="K18">
        <f>0.3*D18+I18</f>
        <v>0.89730541260603847</v>
      </c>
    </row>
    <row r="19" spans="1:11">
      <c r="A19">
        <v>16010992</v>
      </c>
      <c r="B19">
        <v>16011057</v>
      </c>
      <c r="C19">
        <v>88</v>
      </c>
      <c r="D19">
        <f>(C19-$M$3)/($M$2-$M$3)</f>
        <v>0.16697588126159554</v>
      </c>
      <c r="E19">
        <f>(C19-$M$4)/($M$2-$M$3)</f>
        <v>6.0760667903525044E-2</v>
      </c>
      <c r="F19">
        <f>STANDARDIZE(C19, $M$4, $M$7)</f>
        <v>0.32341347289485084</v>
      </c>
      <c r="G19">
        <v>-2.3406523250706601</v>
      </c>
      <c r="H19">
        <v>0.13651722669601399</v>
      </c>
      <c r="I19">
        <f>(J19-$M$10)/($M$11-$M$10)</f>
        <v>0.84323322353515195</v>
      </c>
      <c r="J19">
        <v>-0.31953936407822497</v>
      </c>
      <c r="K19">
        <f>0.3*D19+I19</f>
        <v>0.8933259879136306</v>
      </c>
    </row>
    <row r="20" spans="1:11">
      <c r="A20">
        <v>44780357</v>
      </c>
      <c r="B20">
        <v>75404785</v>
      </c>
      <c r="C20">
        <v>1</v>
      </c>
      <c r="D20">
        <f>(C20-$M$3)/($M$2-$M$3)</f>
        <v>5.5658627087198514E-3</v>
      </c>
      <c r="E20">
        <f>(C20-$M$4)/($M$2-$M$3)</f>
        <v>-0.10064935064935066</v>
      </c>
      <c r="F20">
        <f>STANDARDIZE(C20, $M$4, $M$7)</f>
        <v>-0.53573071464261546</v>
      </c>
      <c r="G20">
        <v>-1.85998029008466</v>
      </c>
      <c r="H20">
        <v>0.12553083896636899</v>
      </c>
      <c r="I20">
        <f>(J20-$M$10)/($M$11-$M$10)</f>
        <v>0.89142783038351281</v>
      </c>
      <c r="J20">
        <v>-0.233484886275239</v>
      </c>
      <c r="K20">
        <f>0.3*D20+I20</f>
        <v>0.8930975891961288</v>
      </c>
    </row>
    <row r="21" spans="1:11">
      <c r="A21">
        <v>4488570</v>
      </c>
      <c r="B21">
        <v>4488596</v>
      </c>
      <c r="C21">
        <v>193</v>
      </c>
      <c r="D21">
        <f>(C21-$M$3)/($M$2-$M$3)</f>
        <v>0.36178107606679033</v>
      </c>
      <c r="E21">
        <f>(C21-$M$4)/($M$2-$M$3)</f>
        <v>0.25556586270871984</v>
      </c>
      <c r="F21">
        <f>STANDARDIZE(C21, $M$4, $M$7)</f>
        <v>1.360311630267655</v>
      </c>
      <c r="G21">
        <v>-2.6593450527354898</v>
      </c>
      <c r="H21">
        <v>0.18379920721053999</v>
      </c>
      <c r="I21">
        <f>(J21-$M$10)/($M$11-$M$10)</f>
        <v>0.748447318294303</v>
      </c>
      <c r="J21">
        <v>-0.48878551239205797</v>
      </c>
      <c r="K21">
        <f>0.3*D21+I21</f>
        <v>0.85698164111434005</v>
      </c>
    </row>
    <row r="22" spans="1:11">
      <c r="A22">
        <v>16010992</v>
      </c>
      <c r="B22">
        <v>44189631</v>
      </c>
      <c r="C22">
        <v>31</v>
      </c>
      <c r="D22">
        <f>(C22-$M$3)/($M$2-$M$3)</f>
        <v>6.1224489795918366E-2</v>
      </c>
      <c r="E22">
        <f>(C22-$M$4)/($M$2-$M$3)</f>
        <v>-4.4990723562152134E-2</v>
      </c>
      <c r="F22">
        <f>STANDARDIZE(C22, $M$4, $M$7)</f>
        <v>-0.23947409825038574</v>
      </c>
      <c r="G22">
        <v>-2.4377306496318099</v>
      </c>
      <c r="H22">
        <v>0.13651722669601399</v>
      </c>
      <c r="I22">
        <f>(J22-$M$10)/($M$11-$M$10)</f>
        <v>0.83581098858447656</v>
      </c>
      <c r="J22">
        <v>-0.33279222771960898</v>
      </c>
      <c r="K22">
        <f>0.3*D22+I22</f>
        <v>0.85417833552325206</v>
      </c>
    </row>
    <row r="23" spans="1:11">
      <c r="A23">
        <v>16010992</v>
      </c>
      <c r="B23">
        <v>16011031</v>
      </c>
      <c r="C23">
        <v>13</v>
      </c>
      <c r="D23">
        <f>(C23-$M$3)/($M$2-$M$3)</f>
        <v>2.7829313543599257E-2</v>
      </c>
      <c r="E23">
        <f>(C23-$M$4)/($M$2-$M$3)</f>
        <v>-7.8385899814471249E-2</v>
      </c>
      <c r="F23">
        <f>STANDARDIZE(C23, $M$4, $M$7)</f>
        <v>-0.4172280680857236</v>
      </c>
      <c r="G23">
        <v>-2.3406523250706601</v>
      </c>
      <c r="H23">
        <v>0.13651722669601399</v>
      </c>
      <c r="I23">
        <f>(J23-$M$10)/($M$11-$M$10)</f>
        <v>0.84323322353515195</v>
      </c>
      <c r="J23">
        <v>-0.31953936407822497</v>
      </c>
      <c r="K23">
        <f>0.3*D23+I23</f>
        <v>0.85158201759823171</v>
      </c>
    </row>
    <row r="24" spans="1:11">
      <c r="A24">
        <v>16010992</v>
      </c>
      <c r="B24">
        <v>50522959</v>
      </c>
      <c r="C24">
        <v>9</v>
      </c>
      <c r="D24">
        <f>(C24-$M$3)/($M$2-$M$3)</f>
        <v>2.0408163265306121E-2</v>
      </c>
      <c r="E24">
        <f>(C24-$M$4)/($M$2-$M$3)</f>
        <v>-8.5807050092764375E-2</v>
      </c>
      <c r="F24">
        <f>STANDARDIZE(C24, $M$4, $M$7)</f>
        <v>-0.45672895027135424</v>
      </c>
      <c r="G24">
        <v>-2.3406523250706601</v>
      </c>
      <c r="H24">
        <v>0.13651722669601399</v>
      </c>
      <c r="I24">
        <f>(J24-$M$10)/($M$11-$M$10)</f>
        <v>0.84323322353515195</v>
      </c>
      <c r="J24">
        <v>-0.31953936407822497</v>
      </c>
      <c r="K24">
        <f>0.3*D24+I24</f>
        <v>0.84935567251474375</v>
      </c>
    </row>
    <row r="25" spans="1:11">
      <c r="A25">
        <v>16010992</v>
      </c>
      <c r="B25">
        <v>38923690</v>
      </c>
      <c r="C25">
        <v>67</v>
      </c>
      <c r="D25">
        <f>(C25-$M$3)/($M$2-$M$3)</f>
        <v>0.1280148423005566</v>
      </c>
      <c r="E25">
        <f>(C25-$M$4)/($M$2-$M$3)</f>
        <v>2.1799628942486084E-2</v>
      </c>
      <c r="F25">
        <f>STANDARDIZE(C25, $M$4, $M$7)</f>
        <v>0.11603384142029</v>
      </c>
      <c r="G25">
        <v>-2.7668466016312099</v>
      </c>
      <c r="H25">
        <v>0.13651722669601399</v>
      </c>
      <c r="I25">
        <f>(J25-$M$10)/($M$11-$M$10)</f>
        <v>0.81064804996973006</v>
      </c>
      <c r="J25">
        <v>-0.377722224747985</v>
      </c>
      <c r="K25">
        <f>0.3*D25+I25</f>
        <v>0.84905250265989707</v>
      </c>
    </row>
    <row r="26" spans="1:11">
      <c r="A26">
        <v>16010992</v>
      </c>
      <c r="B26">
        <v>16011039</v>
      </c>
      <c r="C26">
        <v>20</v>
      </c>
      <c r="D26">
        <f>(C26-$M$3)/($M$2-$M$3)</f>
        <v>4.0816326530612242E-2</v>
      </c>
      <c r="E26">
        <f>(C26-$M$4)/($M$2-$M$3)</f>
        <v>-6.5398886827458258E-2</v>
      </c>
      <c r="F26">
        <f>STANDARDIZE(C26, $M$4, $M$7)</f>
        <v>-0.34810152426086999</v>
      </c>
      <c r="G26">
        <v>-2.43774804834112</v>
      </c>
      <c r="H26">
        <v>0.13651722669601399</v>
      </c>
      <c r="I26">
        <f>(J26-$M$10)/($M$11-$M$10)</f>
        <v>0.83580965834614729</v>
      </c>
      <c r="J26">
        <v>-0.332794602943151</v>
      </c>
      <c r="K26">
        <f>0.3*D26+I26</f>
        <v>0.848054556305331</v>
      </c>
    </row>
    <row r="27" spans="1:11">
      <c r="A27">
        <v>16010992</v>
      </c>
      <c r="B27">
        <v>16011123</v>
      </c>
      <c r="C27">
        <v>5</v>
      </c>
      <c r="D27">
        <f>(C27-$M$3)/($M$2-$M$3)</f>
        <v>1.2987012987012988E-2</v>
      </c>
      <c r="E27">
        <f>(C27-$M$4)/($M$2-$M$3)</f>
        <v>-9.3228200371057515E-2</v>
      </c>
      <c r="F27">
        <f>STANDARDIZE(C27, $M$4, $M$7)</f>
        <v>-0.49622983245698488</v>
      </c>
      <c r="G27">
        <v>-2.4556906680206301</v>
      </c>
      <c r="H27">
        <v>0.13651722669601399</v>
      </c>
      <c r="I27">
        <f>(J27-$M$10)/($M$11-$M$10)</f>
        <v>0.83443783472337707</v>
      </c>
      <c r="J27">
        <v>-0.33524407962145902</v>
      </c>
      <c r="K27">
        <f>0.3*D27+I27</f>
        <v>0.83833393861948091</v>
      </c>
    </row>
    <row r="28" spans="1:11">
      <c r="A28">
        <v>1945920</v>
      </c>
      <c r="B28">
        <v>1948595</v>
      </c>
      <c r="C28">
        <v>167</v>
      </c>
      <c r="D28">
        <f>(C28-$M$3)/($M$2-$M$3)</f>
        <v>0.313543599257885</v>
      </c>
      <c r="E28">
        <f>(C28-$M$4)/($M$2-$M$3)</f>
        <v>0.20732838589981448</v>
      </c>
      <c r="F28">
        <f>STANDARDIZE(C28, $M$4, $M$7)</f>
        <v>1.1035558960610559</v>
      </c>
      <c r="G28">
        <v>-2.7481288894862401</v>
      </c>
      <c r="H28">
        <v>0.18281638622283899</v>
      </c>
      <c r="I28">
        <f>(J28-$M$10)/($M$11-$M$10)</f>
        <v>0.7408208807812825</v>
      </c>
      <c r="J28">
        <v>-0.50240299245046005</v>
      </c>
      <c r="K28">
        <f>0.3*D28+I28</f>
        <v>0.834883960558648</v>
      </c>
    </row>
    <row r="29" spans="1:11">
      <c r="A29">
        <v>56514297</v>
      </c>
      <c r="B29">
        <v>56514307</v>
      </c>
      <c r="C29">
        <v>25</v>
      </c>
      <c r="D29">
        <f>(C29-$M$3)/($M$2-$M$3)</f>
        <v>5.0092764378478663E-2</v>
      </c>
      <c r="E29">
        <f>(C29-$M$4)/($M$2-$M$3)</f>
        <v>-5.6122448979591837E-2</v>
      </c>
      <c r="F29">
        <f>STANDARDIZE(C29, $M$4, $M$7)</f>
        <v>-0.29872542152883169</v>
      </c>
      <c r="G29">
        <v>-1.47497739215662</v>
      </c>
      <c r="H29">
        <v>0.25701236724853499</v>
      </c>
      <c r="I29">
        <f>(J29-$M$10)/($M$11-$M$10)</f>
        <v>0.80988346932592703</v>
      </c>
      <c r="J29">
        <v>-0.37908743119624499</v>
      </c>
      <c r="K29">
        <f>0.3*D29+I29</f>
        <v>0.82491129863947066</v>
      </c>
    </row>
    <row r="30" spans="1:11">
      <c r="A30">
        <v>16010992</v>
      </c>
      <c r="B30">
        <v>67585662</v>
      </c>
      <c r="C30">
        <v>0</v>
      </c>
      <c r="D30">
        <f>(C30-$M$3)/($M$2-$M$3)</f>
        <v>3.7105751391465678E-3</v>
      </c>
      <c r="E30">
        <f>(C30-$M$4)/($M$2-$M$3)</f>
        <v>-0.10250463821892393</v>
      </c>
      <c r="F30">
        <f>STANDARDIZE(C30, $M$4, $M$7)</f>
        <v>-0.54560593518902312</v>
      </c>
      <c r="G30">
        <v>-2.6037363373500799</v>
      </c>
      <c r="H30">
        <v>0.13651722669601399</v>
      </c>
      <c r="I30">
        <f>(J30-$M$10)/($M$11-$M$10)</f>
        <v>0.8231188328126976</v>
      </c>
      <c r="J30">
        <v>-0.355454863822672</v>
      </c>
      <c r="K30">
        <f>0.3*D30+I30</f>
        <v>0.82423200535444152</v>
      </c>
    </row>
    <row r="31" spans="1:11">
      <c r="A31">
        <v>1945920</v>
      </c>
      <c r="B31">
        <v>25559273</v>
      </c>
      <c r="C31">
        <v>8</v>
      </c>
      <c r="D31">
        <f>(C31-$M$3)/($M$2-$M$3)</f>
        <v>1.8552875695732839E-2</v>
      </c>
      <c r="E31">
        <f>(C31-$M$4)/($M$2-$M$3)</f>
        <v>-8.7662337662337664E-2</v>
      </c>
      <c r="F31">
        <f>STANDARDIZE(C31, $M$4, $M$7)</f>
        <v>-0.4666041708177619</v>
      </c>
      <c r="G31">
        <v>-2.0889867808946398</v>
      </c>
      <c r="H31">
        <v>0.18281638622283899</v>
      </c>
      <c r="I31">
        <f>(J31-$M$10)/($M$11-$M$10)</f>
        <v>0.80830772884414614</v>
      </c>
      <c r="J31">
        <v>-0.38190101415043998</v>
      </c>
      <c r="K31">
        <f>0.3*D31+I31</f>
        <v>0.81387359155286598</v>
      </c>
    </row>
    <row r="32" spans="1:11">
      <c r="A32">
        <v>16010992</v>
      </c>
      <c r="B32">
        <v>67751005</v>
      </c>
      <c r="C32">
        <v>4</v>
      </c>
      <c r="D32">
        <f>(C32-$M$3)/($M$2-$M$3)</f>
        <v>1.1131725417439703E-2</v>
      </c>
      <c r="E32">
        <f>(C32-$M$4)/($M$2-$M$3)</f>
        <v>-9.5083487940630804E-2</v>
      </c>
      <c r="F32">
        <f>STANDARDIZE(C32, $M$4, $M$7)</f>
        <v>-0.50610505300339248</v>
      </c>
      <c r="G32">
        <v>-2.8074009752375599</v>
      </c>
      <c r="H32">
        <v>0.13651722669601399</v>
      </c>
      <c r="I32">
        <f>(J32-$M$10)/($M$11-$M$10)</f>
        <v>0.80754741869550373</v>
      </c>
      <c r="J32">
        <v>-0.38325859536311802</v>
      </c>
      <c r="K32">
        <f>0.3*D32+I32</f>
        <v>0.81088693632073561</v>
      </c>
    </row>
    <row r="33" spans="1:11">
      <c r="A33">
        <v>1945920</v>
      </c>
      <c r="B33">
        <v>14962135</v>
      </c>
      <c r="C33">
        <v>90</v>
      </c>
      <c r="D33">
        <f>(C33-$M$3)/($M$2-$M$3)</f>
        <v>0.17068645640074212</v>
      </c>
      <c r="E33">
        <f>(C33-$M$4)/($M$2-$M$3)</f>
        <v>6.4471243042671614E-2</v>
      </c>
      <c r="F33">
        <f>STANDARDIZE(C33, $M$4, $M$7)</f>
        <v>0.34316391398766616</v>
      </c>
      <c r="G33">
        <v>-2.6037588749724101</v>
      </c>
      <c r="H33">
        <v>0.18281638622283899</v>
      </c>
      <c r="I33">
        <f>(J33-$M$10)/($M$11-$M$10)</f>
        <v>0.75560233247027608</v>
      </c>
      <c r="J33">
        <v>-0.47600978811810302</v>
      </c>
      <c r="K33">
        <f>0.3*D33+I33</f>
        <v>0.80680826939049877</v>
      </c>
    </row>
    <row r="34" spans="1:11">
      <c r="A34">
        <v>4488570</v>
      </c>
      <c r="B34">
        <v>4488585</v>
      </c>
      <c r="C34">
        <v>27</v>
      </c>
      <c r="D34">
        <f>(C34-$M$3)/($M$2-$M$3)</f>
        <v>5.3803339517625233E-2</v>
      </c>
      <c r="E34">
        <f>(C34-$M$4)/($M$2-$M$3)</f>
        <v>-5.2411873840445267E-2</v>
      </c>
      <c r="F34">
        <f>STANDARDIZE(C34, $M$4, $M$7)</f>
        <v>-0.27897498043601637</v>
      </c>
      <c r="G34">
        <v>-2.4377494129585702</v>
      </c>
      <c r="H34">
        <v>0.18379920721053999</v>
      </c>
      <c r="I34">
        <f>(J34-$M$10)/($M$11-$M$10)</f>
        <v>0.7712575560908671</v>
      </c>
      <c r="J34">
        <v>-0.44805640947974701</v>
      </c>
      <c r="K34">
        <f>0.3*D34+I34</f>
        <v>0.78739855794615465</v>
      </c>
    </row>
    <row r="35" spans="1:11">
      <c r="A35">
        <v>1945920</v>
      </c>
      <c r="B35">
        <v>1945936</v>
      </c>
      <c r="C35">
        <v>3</v>
      </c>
      <c r="D35">
        <f>(C35-$M$3)/($M$2-$M$3)</f>
        <v>9.2764378478664197E-3</v>
      </c>
      <c r="E35">
        <f>(C35-$M$4)/($M$2-$M$3)</f>
        <v>-9.6938775510204078E-2</v>
      </c>
      <c r="F35">
        <f>STANDARDIZE(C35, $M$4, $M$7)</f>
        <v>-0.51598027354980014</v>
      </c>
      <c r="G35">
        <v>-2.3406338661254402</v>
      </c>
      <c r="H35">
        <v>0.18281638622283899</v>
      </c>
      <c r="I35">
        <f>(J35-$M$10)/($M$11-$M$10)</f>
        <v>0.7825426193403382</v>
      </c>
      <c r="J35">
        <v>-0.42790622487584601</v>
      </c>
      <c r="K35">
        <f>0.3*D35+I35</f>
        <v>0.78532555069469812</v>
      </c>
    </row>
    <row r="36" spans="1:11">
      <c r="A36">
        <v>1945920</v>
      </c>
      <c r="B36">
        <v>58588281</v>
      </c>
      <c r="C36">
        <v>0</v>
      </c>
      <c r="D36">
        <f>(C36-$M$3)/($M$2-$M$3)</f>
        <v>3.7105751391465678E-3</v>
      </c>
      <c r="E36">
        <f>(C36-$M$4)/($M$2-$M$3)</f>
        <v>-0.10250463821892393</v>
      </c>
      <c r="F36">
        <f>STANDARDIZE(C36, $M$4, $M$7)</f>
        <v>-0.54560593518902312</v>
      </c>
      <c r="G36">
        <v>-2.3406477070775602</v>
      </c>
      <c r="H36">
        <v>0.18281638622283899</v>
      </c>
      <c r="I36">
        <f>(J36-$M$10)/($M$11-$M$10)</f>
        <v>0.78254120222220735</v>
      </c>
      <c r="J36">
        <v>-0.42790875522869498</v>
      </c>
      <c r="K36">
        <f>0.3*D36+I36</f>
        <v>0.78365437476395128</v>
      </c>
    </row>
    <row r="37" spans="1:11">
      <c r="A37">
        <v>1945920</v>
      </c>
      <c r="B37">
        <v>1946192</v>
      </c>
      <c r="C37">
        <v>3</v>
      </c>
      <c r="D37">
        <f>(C37-$M$3)/($M$2-$M$3)</f>
        <v>9.2764378478664197E-3</v>
      </c>
      <c r="E37">
        <f>(C37-$M$4)/($M$2-$M$3)</f>
        <v>-9.6938775510204078E-2</v>
      </c>
      <c r="F37">
        <f>STANDARDIZE(C37, $M$4, $M$7)</f>
        <v>-0.51598027354980014</v>
      </c>
      <c r="G37">
        <v>-2.3871949303579099</v>
      </c>
      <c r="H37">
        <v>0.18281638622283899</v>
      </c>
      <c r="I37">
        <f>(J37-$M$10)/($M$11-$M$10)</f>
        <v>0.7777754235770209</v>
      </c>
      <c r="J37">
        <v>-0.43641835037751597</v>
      </c>
      <c r="K37">
        <f>0.3*D37+I37</f>
        <v>0.78055835493138082</v>
      </c>
    </row>
    <row r="38" spans="1:11">
      <c r="A38">
        <v>1945920</v>
      </c>
      <c r="B38">
        <v>57826848</v>
      </c>
      <c r="C38">
        <v>1</v>
      </c>
      <c r="D38">
        <f>(C38-$M$3)/($M$2-$M$3)</f>
        <v>5.5658627087198514E-3</v>
      </c>
      <c r="E38">
        <f>(C38-$M$4)/($M$2-$M$3)</f>
        <v>-0.10064935064935066</v>
      </c>
      <c r="F38">
        <f>STANDARDIZE(C38, $M$4, $M$7)</f>
        <v>-0.53573071464261546</v>
      </c>
      <c r="G38">
        <v>-2.4241755026146001</v>
      </c>
      <c r="H38">
        <v>0.18281638622283899</v>
      </c>
      <c r="I38">
        <f>(J38-$M$10)/($M$11-$M$10)</f>
        <v>0.77398913496241939</v>
      </c>
      <c r="J38">
        <v>-0.443179004957936</v>
      </c>
      <c r="K38">
        <f>0.3*D38+I38</f>
        <v>0.77565889377503539</v>
      </c>
    </row>
    <row r="39" spans="1:11">
      <c r="A39">
        <v>1945920</v>
      </c>
      <c r="B39">
        <v>1945935</v>
      </c>
      <c r="C39">
        <v>33</v>
      </c>
      <c r="D39">
        <f>(C39-$M$3)/($M$2-$M$3)</f>
        <v>6.4935064935064929E-2</v>
      </c>
      <c r="E39">
        <f>(C39-$M$4)/($M$2-$M$3)</f>
        <v>-4.1280148423005564E-2</v>
      </c>
      <c r="F39">
        <f>STANDARDIZE(C39, $M$4, $M$7)</f>
        <v>-0.21972365715757042</v>
      </c>
      <c r="G39">
        <v>-2.6811690143952802</v>
      </c>
      <c r="H39">
        <v>0.18281638622283899</v>
      </c>
      <c r="I39">
        <f>(J39-$M$10)/($M$11-$M$10)</f>
        <v>0.74767662684525027</v>
      </c>
      <c r="J39">
        <v>-0.490161630064397</v>
      </c>
      <c r="K39">
        <f>0.3*D39+I39</f>
        <v>0.7671571463257697</v>
      </c>
    </row>
    <row r="40" spans="1:11">
      <c r="A40">
        <v>1945920</v>
      </c>
      <c r="B40">
        <v>49961041</v>
      </c>
      <c r="C40">
        <v>13</v>
      </c>
      <c r="D40">
        <f>(C40-$M$3)/($M$2-$M$3)</f>
        <v>2.7829313543599257E-2</v>
      </c>
      <c r="E40">
        <f>(C40-$M$4)/($M$2-$M$3)</f>
        <v>-7.8385899814471249E-2</v>
      </c>
      <c r="F40">
        <f>STANDARDIZE(C40, $M$4, $M$7)</f>
        <v>-0.4172280680857236</v>
      </c>
      <c r="G40">
        <v>-2.58120598815559</v>
      </c>
      <c r="H40">
        <v>0.18281638622283899</v>
      </c>
      <c r="I40">
        <f>(J40-$M$10)/($M$11-$M$10)</f>
        <v>0.757911429744061</v>
      </c>
      <c r="J40">
        <v>-0.471886750851359</v>
      </c>
      <c r="K40">
        <f>0.3*D40+I40</f>
        <v>0.76626022380714076</v>
      </c>
    </row>
    <row r="41" spans="1:11">
      <c r="A41">
        <v>1945920</v>
      </c>
      <c r="B41">
        <v>1945939</v>
      </c>
      <c r="C41">
        <v>14</v>
      </c>
      <c r="D41">
        <f>(C41-$M$3)/($M$2-$M$3)</f>
        <v>2.9684601113172542E-2</v>
      </c>
      <c r="E41">
        <f>(C41-$M$4)/($M$2-$M$3)</f>
        <v>-7.6530612244897961E-2</v>
      </c>
      <c r="F41">
        <f>STANDARDIZE(C41, $M$4, $M$7)</f>
        <v>-0.40735284753931594</v>
      </c>
      <c r="G41">
        <v>-2.6037571967998598</v>
      </c>
      <c r="H41">
        <v>0.18281638622283899</v>
      </c>
      <c r="I41">
        <f>(J41-$M$10)/($M$11-$M$10)</f>
        <v>0.75560250429145814</v>
      </c>
      <c r="J41">
        <v>-0.47600948132066101</v>
      </c>
      <c r="K41">
        <f>0.3*D41+I41</f>
        <v>0.76450788462540986</v>
      </c>
    </row>
    <row r="42" spans="1:11">
      <c r="A42">
        <v>4488570</v>
      </c>
      <c r="B42">
        <v>65945746</v>
      </c>
      <c r="C42">
        <v>2</v>
      </c>
      <c r="D42">
        <f>(C42-$M$3)/($M$2-$M$3)</f>
        <v>7.4211502782931356E-3</v>
      </c>
      <c r="E42">
        <f>(C42-$M$4)/($M$2-$M$3)</f>
        <v>-9.8794063079777367E-2</v>
      </c>
      <c r="F42">
        <f>STANDARDIZE(C42, $M$4, $M$7)</f>
        <v>-0.5258554940962078</v>
      </c>
      <c r="G42">
        <v>-2.54623769360995</v>
      </c>
      <c r="H42">
        <v>0.18379920721053999</v>
      </c>
      <c r="I42">
        <f>(J42-$M$10)/($M$11-$M$10)</f>
        <v>0.76009017264284717</v>
      </c>
      <c r="J42">
        <v>-0.46799646945510398</v>
      </c>
      <c r="K42">
        <f>0.3*D42+I42</f>
        <v>0.76231651772633513</v>
      </c>
    </row>
    <row r="43" spans="1:11">
      <c r="A43">
        <v>1945920</v>
      </c>
      <c r="B43">
        <v>60416293</v>
      </c>
      <c r="C43">
        <v>0</v>
      </c>
      <c r="D43">
        <f>(C43-$M$3)/($M$2-$M$3)</f>
        <v>3.7105751391465678E-3</v>
      </c>
      <c r="E43">
        <f>(C43-$M$4)/($M$2-$M$3)</f>
        <v>-0.10250463821892393</v>
      </c>
      <c r="F43">
        <f>STANDARDIZE(C43, $M$4, $M$7)</f>
        <v>-0.54560593518902312</v>
      </c>
      <c r="G43">
        <v>-2.56166478421969</v>
      </c>
      <c r="H43">
        <v>0.18281638622283899</v>
      </c>
      <c r="I43">
        <f>(J43-$M$10)/($M$11-$M$10)</f>
        <v>0.75991217320104609</v>
      </c>
      <c r="J43">
        <v>-0.468314298565353</v>
      </c>
      <c r="K43">
        <f>0.3*D43+I43</f>
        <v>0.76102534574279002</v>
      </c>
    </row>
    <row r="44" spans="1:11">
      <c r="A44">
        <v>1945920</v>
      </c>
      <c r="B44">
        <v>24296743</v>
      </c>
      <c r="C44">
        <v>26</v>
      </c>
      <c r="D44">
        <f>(C44-$M$3)/($M$2-$M$3)</f>
        <v>5.1948051948051951E-2</v>
      </c>
      <c r="E44">
        <f>(C44-$M$4)/($M$2-$M$3)</f>
        <v>-5.4267161410018555E-2</v>
      </c>
      <c r="F44">
        <f>STANDARDIZE(C44, $M$4, $M$7)</f>
        <v>-0.28885020098242403</v>
      </c>
      <c r="G44">
        <v>-2.7308208036914201</v>
      </c>
      <c r="H44">
        <v>0.18281638622283899</v>
      </c>
      <c r="I44">
        <f>(J44-$M$10)/($M$11-$M$10)</f>
        <v>0.74259298446130673</v>
      </c>
      <c r="J44">
        <v>-0.49923879075301603</v>
      </c>
      <c r="K44">
        <f>0.3*D44+I44</f>
        <v>0.75817740004572232</v>
      </c>
    </row>
    <row r="45" spans="1:11">
      <c r="A45">
        <v>1945920</v>
      </c>
      <c r="B45">
        <v>74229426</v>
      </c>
      <c r="C45">
        <v>0</v>
      </c>
      <c r="D45">
        <f>(C45-$M$3)/($M$2-$M$3)</f>
        <v>3.7105751391465678E-3</v>
      </c>
      <c r="E45">
        <f>(C45-$M$4)/($M$2-$M$3)</f>
        <v>-0.10250463821892393</v>
      </c>
      <c r="F45">
        <f>STANDARDIZE(C45, $M$4, $M$7)</f>
        <v>-0.54560593518902312</v>
      </c>
      <c r="G45">
        <v>-2.59327691665955</v>
      </c>
      <c r="H45">
        <v>0.18281638622283899</v>
      </c>
      <c r="I45">
        <f>(J45-$M$10)/($M$11-$M$10)</f>
        <v>0.7566755370476218</v>
      </c>
      <c r="J45">
        <v>-0.47409351437880598</v>
      </c>
      <c r="K45">
        <f>0.3*D45+I45</f>
        <v>0.75778870958936573</v>
      </c>
    </row>
    <row r="46" spans="1:11">
      <c r="A46">
        <v>4488570</v>
      </c>
      <c r="B46">
        <v>47363488</v>
      </c>
      <c r="C46">
        <v>15</v>
      </c>
      <c r="D46">
        <f>(C46-$M$3)/($M$2-$M$3)</f>
        <v>3.1539888682745827E-2</v>
      </c>
      <c r="E46">
        <f>(C46-$M$4)/($M$2-$M$3)</f>
        <v>-7.4675324675324672E-2</v>
      </c>
      <c r="F46">
        <f>STANDARDIZE(C46, $M$4, $M$7)</f>
        <v>-0.39747762699290828</v>
      </c>
      <c r="G46">
        <v>-2.6811679717816599</v>
      </c>
      <c r="H46">
        <v>0.18379920721053999</v>
      </c>
      <c r="I46">
        <f>(J46-$M$10)/($M$11-$M$10)</f>
        <v>0.74620094750217314</v>
      </c>
      <c r="J46">
        <v>-0.492796547611763</v>
      </c>
      <c r="K46">
        <f>0.3*D46+I46</f>
        <v>0.75566291410699693</v>
      </c>
    </row>
    <row r="47" spans="1:11">
      <c r="A47">
        <v>4488570</v>
      </c>
      <c r="B47">
        <v>4488586</v>
      </c>
      <c r="C47">
        <v>15</v>
      </c>
      <c r="D47">
        <f>(C47-$M$3)/($M$2-$M$3)</f>
        <v>3.1539888682745827E-2</v>
      </c>
      <c r="E47">
        <f>(C47-$M$4)/($M$2-$M$3)</f>
        <v>-7.4675324675324672E-2</v>
      </c>
      <c r="F47">
        <f>STANDARDIZE(C47, $M$4, $M$7)</f>
        <v>-0.39747762699290828</v>
      </c>
      <c r="G47">
        <v>-2.7174178855078299</v>
      </c>
      <c r="H47">
        <v>0.18379920721053999</v>
      </c>
      <c r="I47">
        <f>(J47-$M$10)/($M$11-$M$10)</f>
        <v>0.74246951509208059</v>
      </c>
      <c r="J47">
        <v>-0.49945925301608302</v>
      </c>
      <c r="K47">
        <f>0.3*D47+I47</f>
        <v>0.75193148169690438</v>
      </c>
    </row>
    <row r="48" spans="1:11">
      <c r="A48">
        <v>4488570</v>
      </c>
      <c r="B48">
        <v>43390891</v>
      </c>
      <c r="C48">
        <v>40</v>
      </c>
      <c r="D48">
        <f>(C48-$M$3)/($M$2-$M$3)</f>
        <v>7.792207792207792E-2</v>
      </c>
      <c r="E48">
        <f>(C48-$M$4)/($M$2-$M$3)</f>
        <v>-2.8293135435992579E-2</v>
      </c>
      <c r="F48">
        <f>STANDARDIZE(C48, $M$4, $M$7)</f>
        <v>-0.1505971133327168</v>
      </c>
      <c r="G48">
        <v>-2.9043244833136801</v>
      </c>
      <c r="H48">
        <v>0.18379920721053999</v>
      </c>
      <c r="I48">
        <f>(J48-$M$10)/($M$11-$M$10)</f>
        <v>0.72323003932446162</v>
      </c>
      <c r="J48">
        <v>-0.53381253751521696</v>
      </c>
      <c r="K48">
        <f>0.3*D48+I48</f>
        <v>0.746606662701085</v>
      </c>
    </row>
    <row r="49" spans="1:11">
      <c r="A49">
        <v>1945920</v>
      </c>
      <c r="B49">
        <v>37556617</v>
      </c>
      <c r="C49">
        <v>0</v>
      </c>
      <c r="D49">
        <f>(C49-$M$3)/($M$2-$M$3)</f>
        <v>3.7105751391465678E-3</v>
      </c>
      <c r="E49">
        <f>(C49-$M$4)/($M$2-$M$3)</f>
        <v>-0.10250463821892393</v>
      </c>
      <c r="F49">
        <f>STANDARDIZE(C49, $M$4, $M$7)</f>
        <v>-0.54560593518902312</v>
      </c>
      <c r="G49">
        <v>-2.78177989659171</v>
      </c>
      <c r="H49">
        <v>0.18281638622283899</v>
      </c>
      <c r="I49">
        <f>(J49-$M$10)/($M$11-$M$10)</f>
        <v>0.73737549264101998</v>
      </c>
      <c r="J49">
        <v>-0.50855494796224099</v>
      </c>
      <c r="K49">
        <f>0.3*D49+I49</f>
        <v>0.7384886651827639</v>
      </c>
    </row>
    <row r="50" spans="1:11">
      <c r="A50">
        <v>1945920</v>
      </c>
      <c r="B50">
        <v>69469685</v>
      </c>
      <c r="C50">
        <v>0</v>
      </c>
      <c r="D50">
        <f>(C50-$M$3)/($M$2-$M$3)</f>
        <v>3.7105751391465678E-3</v>
      </c>
      <c r="E50">
        <f>(C50-$M$4)/($M$2-$M$3)</f>
        <v>-0.10250463821892393</v>
      </c>
      <c r="F50">
        <f>STANDARDIZE(C50, $M$4, $M$7)</f>
        <v>-0.54560593518902312</v>
      </c>
      <c r="G50">
        <v>-2.8077363147651702</v>
      </c>
      <c r="H50">
        <v>0.18281638622283899</v>
      </c>
      <c r="I50">
        <f>(J50-$M$10)/($M$11-$M$10)</f>
        <v>0.73471792179750173</v>
      </c>
      <c r="J50">
        <v>-0.51330020653200104</v>
      </c>
      <c r="K50">
        <f>0.3*D50+I50</f>
        <v>0.73583109433924565</v>
      </c>
    </row>
    <row r="51" spans="1:11">
      <c r="A51">
        <v>4488570</v>
      </c>
      <c r="B51">
        <v>62445955</v>
      </c>
      <c r="C51">
        <v>4</v>
      </c>
      <c r="D51">
        <f>(C51-$M$3)/($M$2-$M$3)</f>
        <v>1.1131725417439703E-2</v>
      </c>
      <c r="E51">
        <f>(C51-$M$4)/($M$2-$M$3)</f>
        <v>-9.5083487940630804E-2</v>
      </c>
      <c r="F51">
        <f>STANDARDIZE(C51, $M$4, $M$7)</f>
        <v>-0.50610505300339248</v>
      </c>
      <c r="G51">
        <v>-2.8750352129292498</v>
      </c>
      <c r="H51">
        <v>0.18379920721053999</v>
      </c>
      <c r="I51">
        <f>(J51-$M$10)/($M$11-$M$10)</f>
        <v>0.72624496878349387</v>
      </c>
      <c r="J51">
        <v>-0.52842919283878498</v>
      </c>
      <c r="K51">
        <f>0.3*D51+I51</f>
        <v>0.72958448640872575</v>
      </c>
    </row>
    <row r="52" spans="1:11">
      <c r="A52">
        <v>73234949</v>
      </c>
      <c r="B52">
        <v>74845836</v>
      </c>
      <c r="C52">
        <v>1</v>
      </c>
      <c r="D52">
        <f>(C52-$M$3)/($M$2-$M$3)</f>
        <v>5.5658627087198514E-3</v>
      </c>
      <c r="E52">
        <f>(C52-$M$4)/($M$2-$M$3)</f>
        <v>-0.10064935064935066</v>
      </c>
      <c r="F52">
        <f>STANDARDIZE(C52, $M$4, $M$7)</f>
        <v>-0.53573071464261546</v>
      </c>
      <c r="G52">
        <v>-2.8343879452463798</v>
      </c>
      <c r="H52">
        <v>0.64394322037696805</v>
      </c>
      <c r="I52">
        <f>(J52-$M$10)/($M$11-$M$10)</f>
        <v>0</v>
      </c>
      <c r="J52">
        <v>-1.82518490125961</v>
      </c>
      <c r="K52">
        <f>0.3*D52+I52</f>
        <v>1.6697588126159553E-3</v>
      </c>
    </row>
    <row r="53" spans="1:11">
      <c r="A53">
        <v>73234949</v>
      </c>
      <c r="B53">
        <v>73478978</v>
      </c>
      <c r="C53">
        <v>-2</v>
      </c>
      <c r="D53">
        <f>(C53-$M$3)/($M$2-$M$3)</f>
        <v>0</v>
      </c>
      <c r="E53">
        <f>(C53-$M$4)/($M$2-$M$3)</f>
        <v>-0.10621521335807051</v>
      </c>
      <c r="F53">
        <f>STANDARDIZE(C53, $M$4, $M$7)</f>
        <v>-0.56535637628183844</v>
      </c>
    </row>
  </sheetData>
  <sortState ref="A2:K53">
    <sortCondition descending="1" ref="K2:K53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 lo</dc:creator>
  <cp:lastModifiedBy>hsuan lo</cp:lastModifiedBy>
  <dcterms:created xsi:type="dcterms:W3CDTF">2023-06-06T07:26:48Z</dcterms:created>
  <dcterms:modified xsi:type="dcterms:W3CDTF">2023-06-06T07:26:48Z</dcterms:modified>
</cp:coreProperties>
</file>