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angel/PycharmProjects/PSAbotExperiments/model/questions/2/"/>
    </mc:Choice>
  </mc:AlternateContent>
  <xr:revisionPtr revIDLastSave="0" documentId="13_ncr:1_{42C4E461-CFD6-0143-B33E-AD2EA5B705DF}" xr6:coauthVersionLast="36" xr6:coauthVersionMax="36" xr10:uidLastSave="{00000000-0000-0000-0000-000000000000}"/>
  <bookViews>
    <workbookView xWindow="120" yWindow="500" windowWidth="28260" windowHeight="16340" xr2:uid="{00000000-000D-0000-FFFF-FFFF00000000}"/>
  </bookViews>
  <sheets>
    <sheet name="ratings" sheetId="1" r:id="rId1"/>
  </sheets>
  <definedNames>
    <definedName name="_xlnm._FilterDatabase" localSheetId="0" hidden="1">ratings!$B$1:$L$42</definedName>
  </definedNames>
  <calcPr calcId="181029"/>
</workbook>
</file>

<file path=xl/calcChain.xml><?xml version="1.0" encoding="utf-8"?>
<calcChain xmlns="http://schemas.openxmlformats.org/spreadsheetml/2006/main">
  <c r="K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O10" i="1"/>
  <c r="O5" i="1" l="1"/>
  <c r="O4" i="1"/>
  <c r="O3" i="1"/>
  <c r="O2" i="1"/>
  <c r="O9" i="1"/>
  <c r="O8" i="1"/>
  <c r="O7" i="1"/>
  <c r="F34" i="1" l="1"/>
  <c r="K3" i="1"/>
  <c r="K11" i="1"/>
  <c r="K21" i="1"/>
  <c r="K29" i="1"/>
  <c r="K35" i="1"/>
  <c r="K5" i="1"/>
  <c r="K6" i="1"/>
  <c r="K14" i="1"/>
  <c r="K18" i="1"/>
  <c r="K27" i="1"/>
  <c r="K37" i="1"/>
  <c r="K4" i="1"/>
  <c r="K15" i="1"/>
  <c r="K22" i="1"/>
  <c r="K30" i="1"/>
  <c r="K38" i="1"/>
  <c r="K26" i="1"/>
  <c r="K7" i="1"/>
  <c r="K16" i="1"/>
  <c r="K23" i="1"/>
  <c r="K32" i="1"/>
  <c r="K39" i="1"/>
  <c r="K12" i="1"/>
  <c r="K31" i="1"/>
  <c r="K34" i="1"/>
  <c r="K13" i="1"/>
  <c r="K8" i="1"/>
  <c r="K24" i="1"/>
  <c r="K40" i="1"/>
  <c r="K20" i="1"/>
  <c r="K9" i="1"/>
  <c r="K17" i="1"/>
  <c r="K25" i="1"/>
  <c r="K33" i="1"/>
  <c r="K41" i="1"/>
  <c r="K19" i="1"/>
  <c r="K28" i="1"/>
  <c r="K36" i="1"/>
  <c r="K10" i="1"/>
  <c r="E5" i="1"/>
  <c r="D12" i="1"/>
  <c r="F3" i="1"/>
  <c r="D27" i="1"/>
  <c r="E4" i="1"/>
  <c r="F22" i="1"/>
  <c r="L22" i="1" s="1"/>
  <c r="D9" i="1"/>
  <c r="D13" i="1"/>
  <c r="D18" i="1"/>
  <c r="D26" i="1"/>
  <c r="D17" i="1"/>
  <c r="E9" i="1"/>
  <c r="E13" i="1"/>
  <c r="E18" i="1"/>
  <c r="E26" i="1"/>
  <c r="E17" i="1"/>
  <c r="F9" i="1"/>
  <c r="F13" i="1"/>
  <c r="L13" i="1" s="1"/>
  <c r="F18" i="1"/>
  <c r="L18" i="1" s="1"/>
  <c r="F26" i="1"/>
  <c r="L26" i="1" s="1"/>
  <c r="F17" i="1"/>
  <c r="L17" i="1" s="1"/>
  <c r="D8" i="1"/>
  <c r="D2" i="1"/>
  <c r="D30" i="1"/>
  <c r="D21" i="1"/>
  <c r="D35" i="1"/>
  <c r="E14" i="1"/>
  <c r="E21" i="1"/>
  <c r="E31" i="1"/>
  <c r="E35" i="1"/>
  <c r="F11" i="1"/>
  <c r="L11" i="1" s="1"/>
  <c r="F14" i="1"/>
  <c r="L14" i="1" s="1"/>
  <c r="F21" i="1"/>
  <c r="L21" i="1" s="1"/>
  <c r="F31" i="1"/>
  <c r="L31" i="1" s="1"/>
  <c r="F35" i="1"/>
  <c r="D41" i="1"/>
  <c r="D4" i="1"/>
  <c r="D36" i="1"/>
  <c r="E22" i="1"/>
  <c r="E36" i="1"/>
  <c r="F36" i="1"/>
  <c r="D14" i="1"/>
  <c r="E11" i="1"/>
  <c r="D40" i="1"/>
  <c r="D15" i="1"/>
  <c r="D37" i="1"/>
  <c r="D28" i="1"/>
  <c r="D29" i="1"/>
  <c r="E40" i="1"/>
  <c r="E15" i="1"/>
  <c r="E37" i="1"/>
  <c r="E28" i="1"/>
  <c r="E29" i="1"/>
  <c r="F40" i="1"/>
  <c r="L40" i="1" s="1"/>
  <c r="F15" i="1"/>
  <c r="L15" i="1" s="1"/>
  <c r="F37" i="1"/>
  <c r="L37" i="1" s="1"/>
  <c r="F28" i="1"/>
  <c r="F29" i="1"/>
  <c r="L29" i="1" s="1"/>
  <c r="D34" i="1"/>
  <c r="D22" i="1"/>
  <c r="E2" i="1"/>
  <c r="E30" i="1"/>
  <c r="F2" i="1"/>
  <c r="L2" i="1" s="1"/>
  <c r="F4" i="1"/>
  <c r="L4" i="1" s="1"/>
  <c r="F30" i="1"/>
  <c r="D11" i="1"/>
  <c r="D31" i="1"/>
  <c r="D7" i="1"/>
  <c r="D16" i="1"/>
  <c r="D32" i="1"/>
  <c r="D19" i="1"/>
  <c r="D23" i="1"/>
  <c r="E7" i="1"/>
  <c r="E16" i="1"/>
  <c r="E32" i="1"/>
  <c r="E19" i="1"/>
  <c r="E23" i="1"/>
  <c r="F7" i="1"/>
  <c r="L7" i="1" s="1"/>
  <c r="F16" i="1"/>
  <c r="L16" i="1" s="1"/>
  <c r="F32" i="1"/>
  <c r="F19" i="1"/>
  <c r="L19" i="1" s="1"/>
  <c r="F23" i="1"/>
  <c r="L23" i="1" s="1"/>
  <c r="D25" i="1"/>
  <c r="E8" i="1"/>
  <c r="E41" i="1"/>
  <c r="E27" i="1"/>
  <c r="E25" i="1"/>
  <c r="E34" i="1"/>
  <c r="F8" i="1"/>
  <c r="L8" i="1" s="1"/>
  <c r="F41" i="1"/>
  <c r="L41" i="1" s="1"/>
  <c r="F27" i="1"/>
  <c r="L27" i="1" s="1"/>
  <c r="F25" i="1"/>
  <c r="L25" i="1" s="1"/>
  <c r="D6" i="1"/>
  <c r="D10" i="1"/>
  <c r="D20" i="1"/>
  <c r="D24" i="1"/>
  <c r="E6" i="1"/>
  <c r="E10" i="1"/>
  <c r="E20" i="1"/>
  <c r="E24" i="1"/>
  <c r="E12" i="1"/>
  <c r="F6" i="1"/>
  <c r="F10" i="1"/>
  <c r="L10" i="1" s="1"/>
  <c r="F20" i="1"/>
  <c r="F24" i="1"/>
  <c r="L24" i="1" s="1"/>
  <c r="F12" i="1"/>
  <c r="D5" i="1"/>
  <c r="D33" i="1"/>
  <c r="D38" i="1"/>
  <c r="D39" i="1"/>
  <c r="D3" i="1"/>
  <c r="L3" i="1" s="1"/>
  <c r="E33" i="1"/>
  <c r="E38" i="1"/>
  <c r="E39" i="1"/>
  <c r="E3" i="1"/>
  <c r="F5" i="1"/>
  <c r="F33" i="1"/>
  <c r="L33" i="1" s="1"/>
  <c r="F38" i="1"/>
  <c r="L38" i="1" s="1"/>
  <c r="F39" i="1"/>
  <c r="L39" i="1" s="1"/>
  <c r="L34" i="1" l="1"/>
  <c r="L5" i="1"/>
  <c r="L35" i="1"/>
  <c r="L6" i="1"/>
  <c r="L12" i="1"/>
  <c r="L30" i="1"/>
  <c r="L28" i="1"/>
  <c r="L36" i="1"/>
  <c r="L9" i="1"/>
  <c r="L20" i="1"/>
  <c r="L32" i="1"/>
</calcChain>
</file>

<file path=xl/sharedStrings.xml><?xml version="1.0" encoding="utf-8"?>
<sst xmlns="http://schemas.openxmlformats.org/spreadsheetml/2006/main" count="20" uniqueCount="20">
  <si>
    <t>question_id</t>
  </si>
  <si>
    <t>answer_id</t>
  </si>
  <si>
    <t>origin</t>
  </si>
  <si>
    <t>min_max</t>
  </si>
  <si>
    <t>mean</t>
  </si>
  <si>
    <t>z-score</t>
  </si>
  <si>
    <t>prob</t>
  </si>
  <si>
    <t>q_sim</t>
  </si>
  <si>
    <t>b_score</t>
  </si>
  <si>
    <t>x_min</t>
    <phoneticPr fontId="18" type="noConversion"/>
  </si>
  <si>
    <t>x_max</t>
    <phoneticPr fontId="18" type="noConversion"/>
  </si>
  <si>
    <t>x_mean</t>
    <phoneticPr fontId="18" type="noConversion"/>
  </si>
  <si>
    <t>x_std</t>
    <phoneticPr fontId="18" type="noConversion"/>
  </si>
  <si>
    <t>b_min</t>
    <phoneticPr fontId="18" type="noConversion"/>
  </si>
  <si>
    <t>b_max</t>
    <phoneticPr fontId="18" type="noConversion"/>
  </si>
  <si>
    <t>b_mean</t>
    <phoneticPr fontId="18" type="noConversion"/>
  </si>
  <si>
    <t>norm_b_score</t>
    <phoneticPr fontId="18" type="noConversion"/>
  </si>
  <si>
    <t>new_score</t>
    <phoneticPr fontId="18" type="noConversion"/>
  </si>
  <si>
    <t>b_std</t>
    <phoneticPr fontId="18" type="noConversion"/>
  </si>
  <si>
    <t>log_prob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</si>
</sst>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"/>
  <sheetViews>
    <sheetView tabSelected="1" topLeftCell="B1" workbookViewId="0">
      <selection activeCell="O16" sqref="O16"/>
    </sheetView>
  </sheetViews>
  <sheetFormatPr baseColWidth="10" defaultRowHeight="15"/>
  <cols>
    <col min="1" max="1" width="0" hidden="1" customWidth="1"/>
    <col min="4" max="10" width="10.83203125" style="1"/>
  </cols>
  <sheetData>
    <row r="1" spans="1:15" s="2" customFormat="1">
      <c r="A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19</v>
      </c>
      <c r="H1" s="3" t="s">
        <v>6</v>
      </c>
      <c r="I1" s="3" t="s">
        <v>7</v>
      </c>
      <c r="J1" s="3" t="s">
        <v>8</v>
      </c>
      <c r="K1" s="3" t="s">
        <v>16</v>
      </c>
      <c r="L1" s="3" t="s">
        <v>17</v>
      </c>
      <c r="M1" s="3"/>
    </row>
    <row r="2" spans="1:15">
      <c r="A2">
        <v>423379</v>
      </c>
      <c r="B2">
        <v>423596</v>
      </c>
      <c r="C2">
        <v>5064</v>
      </c>
      <c r="D2" s="1">
        <f>(C2-$O$2)/($O$3-$O$2)</f>
        <v>1</v>
      </c>
      <c r="E2" s="1">
        <f>(C2-$O$4)/($O$3-$O$2)</f>
        <v>0.96546091590998806</v>
      </c>
      <c r="F2" s="1">
        <f>STANDARDIZE(C2, $O$4, $O$5)</f>
        <v>6.0677396188125421</v>
      </c>
      <c r="G2" s="1">
        <f>EXP(H2)</f>
        <v>0.17390225237856469</v>
      </c>
      <c r="H2" s="1">
        <v>-1.74926190555762</v>
      </c>
      <c r="I2" s="1">
        <v>0.203797817230224</v>
      </c>
      <c r="J2" s="1">
        <v>-0.35649575811662798</v>
      </c>
      <c r="K2" s="1">
        <f>STANDARDIZE(J2, $O$9, $O$10)</f>
        <v>-0.21514722016390619</v>
      </c>
      <c r="L2" s="1">
        <f>AVERAGE(F2,K2)</f>
        <v>2.9262961993243177</v>
      </c>
      <c r="M2" s="1"/>
      <c r="N2" t="s">
        <v>9</v>
      </c>
      <c r="O2">
        <f>MIN(C2:C41)</f>
        <v>-2</v>
      </c>
    </row>
    <row r="3" spans="1:15" hidden="1">
      <c r="A3">
        <v>423379</v>
      </c>
      <c r="B3">
        <v>74636428</v>
      </c>
      <c r="C3">
        <v>-2</v>
      </c>
      <c r="D3" s="1">
        <f>(C3-$O$2)/($O$3-$O$2)</f>
        <v>0</v>
      </c>
      <c r="E3" s="1">
        <f>(C3-$O$4)/($O$3-$O$2)</f>
        <v>-3.4539084090011843E-2</v>
      </c>
      <c r="F3" s="1">
        <f>STANDARDIZE(C3, $O$4, $O$5)</f>
        <v>-0.21707162400554578</v>
      </c>
      <c r="K3" s="1">
        <f>STANDARDIZE(J3, $O$9, $O$10)</f>
        <v>1.9417000744973962</v>
      </c>
      <c r="L3" s="1">
        <f>AVERAGE(D3,K3)</f>
        <v>0.97085003724869812</v>
      </c>
      <c r="M3" s="1"/>
      <c r="N3" t="s">
        <v>10</v>
      </c>
      <c r="O3">
        <f>MAX(C2:C41)</f>
        <v>5064</v>
      </c>
    </row>
    <row r="4" spans="1:15">
      <c r="A4">
        <v>423379</v>
      </c>
      <c r="B4">
        <v>14052167</v>
      </c>
      <c r="C4">
        <v>39</v>
      </c>
      <c r="D4" s="1">
        <f>(C4-$O$2)/($O$3-$O$2)</f>
        <v>8.0931701539676271E-3</v>
      </c>
      <c r="E4" s="1">
        <f>(C4-$O$4)/($O$3-$O$2)</f>
        <v>-2.6445913936044216E-2</v>
      </c>
      <c r="F4" s="1">
        <f>STANDARDIZE(C4, $O$4, $O$5)</f>
        <v>-0.16620757723185026</v>
      </c>
      <c r="G4" s="1">
        <f t="shared" ref="G4:G41" si="0">EXP(H4)</f>
        <v>0.16200807256003288</v>
      </c>
      <c r="H4" s="1">
        <v>-1.82010911437377</v>
      </c>
      <c r="I4" s="1">
        <v>5.6949436664581299E-2</v>
      </c>
      <c r="J4" s="1">
        <v>-0.10365418873165599</v>
      </c>
      <c r="K4" s="1">
        <f>STANDARDIZE(J4, $O$9, $O$10)</f>
        <v>1.3145782884562722</v>
      </c>
      <c r="L4" s="1">
        <f>AVERAGE(F4,K4)</f>
        <v>0.57418535561221096</v>
      </c>
      <c r="M4" s="1"/>
      <c r="N4" t="s">
        <v>11</v>
      </c>
      <c r="O4">
        <f>AVERAGE(C2:C41)</f>
        <v>172.97499999999999</v>
      </c>
    </row>
    <row r="5" spans="1:15">
      <c r="A5">
        <v>423379</v>
      </c>
      <c r="B5">
        <v>14053178</v>
      </c>
      <c r="C5">
        <v>5</v>
      </c>
      <c r="D5" s="1">
        <f>(C5-$O$2)/($O$3-$O$2)</f>
        <v>1.3817607579944729E-3</v>
      </c>
      <c r="E5" s="1">
        <f>(C5-$O$4)/($O$3-$O$2)</f>
        <v>-3.3157323332017367E-2</v>
      </c>
      <c r="F5" s="1">
        <f>STANDARDIZE(C5, $O$4, $O$5)</f>
        <v>-0.20838751845881728</v>
      </c>
      <c r="G5" s="1">
        <f t="shared" si="0"/>
        <v>0.17381372706343759</v>
      </c>
      <c r="H5" s="1">
        <v>-1.74977108731672</v>
      </c>
      <c r="I5" s="1">
        <v>5.6949436664581299E-2</v>
      </c>
      <c r="J5" s="1">
        <v>-9.9648477714659095E-2</v>
      </c>
      <c r="K5" s="1">
        <f>STANDARDIZE(J5, $O$9, $O$10)</f>
        <v>1.3388133789825898</v>
      </c>
      <c r="L5" s="1">
        <f>AVERAGE(F5,K5)</f>
        <v>0.56521293026188624</v>
      </c>
      <c r="M5" s="1"/>
      <c r="N5" t="s">
        <v>12</v>
      </c>
      <c r="O5">
        <f>STDEV(C2:C41)</f>
        <v>806.07035028921928</v>
      </c>
    </row>
    <row r="6" spans="1:15">
      <c r="A6">
        <v>423379</v>
      </c>
      <c r="B6">
        <v>14053041</v>
      </c>
      <c r="C6">
        <v>14</v>
      </c>
      <c r="D6" s="1">
        <f>(C6-$O$2)/($O$3-$O$2)</f>
        <v>3.1583103039873666E-3</v>
      </c>
      <c r="E6" s="1">
        <f>(C6-$O$4)/($O$3-$O$2)</f>
        <v>-3.1380773786024475E-2</v>
      </c>
      <c r="F6" s="1">
        <f>STANDARDIZE(C6, $O$4, $O$5)</f>
        <v>-0.19722223989873777</v>
      </c>
      <c r="G6" s="1">
        <f t="shared" si="0"/>
        <v>0.16694509672621968</v>
      </c>
      <c r="H6" s="1">
        <v>-1.7900902827379399</v>
      </c>
      <c r="I6" s="1">
        <v>5.6949436664581299E-2</v>
      </c>
      <c r="J6" s="1">
        <v>-0.101944633180667</v>
      </c>
      <c r="K6" s="1">
        <f>STANDARDIZE(J6, $O$9, $O$10)</f>
        <v>1.3249213295199405</v>
      </c>
      <c r="L6" s="1">
        <f>AVERAGE(F6,K6)</f>
        <v>0.56384954481060134</v>
      </c>
      <c r="M6" s="1"/>
    </row>
    <row r="7" spans="1:15">
      <c r="A7">
        <v>423379</v>
      </c>
      <c r="B7">
        <v>14051937</v>
      </c>
      <c r="C7">
        <v>15</v>
      </c>
      <c r="D7" s="1">
        <f>(C7-$O$2)/($O$3-$O$2)</f>
        <v>3.3557046979865771E-3</v>
      </c>
      <c r="E7" s="1">
        <f>(C7-$O$4)/($O$3-$O$2)</f>
        <v>-3.1183379392025267E-2</v>
      </c>
      <c r="F7" s="1">
        <f>STANDARDIZE(C7, $O$4, $O$5)</f>
        <v>-0.19598165339206228</v>
      </c>
      <c r="G7" s="1">
        <f t="shared" si="0"/>
        <v>0.16217194435497242</v>
      </c>
      <c r="H7" s="1">
        <v>-1.81909812171323</v>
      </c>
      <c r="I7" s="1">
        <v>5.6949436664581299E-2</v>
      </c>
      <c r="J7" s="1">
        <v>-0.103596613269166</v>
      </c>
      <c r="K7" s="1">
        <f>STANDARDIZE(J7, $O$9, $O$10)</f>
        <v>1.3149266277497507</v>
      </c>
      <c r="L7" s="1">
        <f>AVERAGE(F7,K7)</f>
        <v>0.55947248717884424</v>
      </c>
      <c r="M7" s="1"/>
      <c r="N7" t="s">
        <v>13</v>
      </c>
      <c r="O7">
        <f>MIN(J2:J41)</f>
        <v>-1.0589578179617101</v>
      </c>
    </row>
    <row r="8" spans="1:15">
      <c r="A8">
        <v>423379</v>
      </c>
      <c r="B8">
        <v>14051943</v>
      </c>
      <c r="C8">
        <v>7</v>
      </c>
      <c r="D8" s="1">
        <f>(C8-$O$2)/($O$3-$O$2)</f>
        <v>1.7765495459928938E-3</v>
      </c>
      <c r="E8" s="1">
        <f>(C8-$O$4)/($O$3-$O$2)</f>
        <v>-3.2762534544018951E-2</v>
      </c>
      <c r="F8" s="1">
        <f>STANDARDIZE(C8, $O$4, $O$5)</f>
        <v>-0.20590634544546629</v>
      </c>
      <c r="G8" s="1">
        <f t="shared" si="0"/>
        <v>0.16256829195966355</v>
      </c>
      <c r="H8" s="1">
        <v>-1.81665710728278</v>
      </c>
      <c r="I8" s="1">
        <v>5.6949436664581299E-2</v>
      </c>
      <c r="J8" s="1">
        <v>-0.103457598872462</v>
      </c>
      <c r="K8" s="1">
        <f>STANDARDIZE(J8, $O$9, $O$10)</f>
        <v>1.3157676835509025</v>
      </c>
      <c r="L8" s="1">
        <f>AVERAGE(F8,K8)</f>
        <v>0.55493066905271804</v>
      </c>
      <c r="M8" s="1"/>
      <c r="N8" t="s">
        <v>14</v>
      </c>
      <c r="O8">
        <f>MAX(J2:J41)</f>
        <v>-9.9648477714659095E-2</v>
      </c>
    </row>
    <row r="9" spans="1:15">
      <c r="A9">
        <v>423379</v>
      </c>
      <c r="B9">
        <v>62099136</v>
      </c>
      <c r="C9">
        <v>0</v>
      </c>
      <c r="D9" s="1">
        <f>(C9-$O$2)/($O$3-$O$2)</f>
        <v>3.9478878799842083E-4</v>
      </c>
      <c r="E9" s="1">
        <f>(C9-$O$4)/($O$3-$O$2)</f>
        <v>-3.4144295302013419E-2</v>
      </c>
      <c r="F9" s="1">
        <f>STANDARDIZE(C9, $O$4, $O$5)</f>
        <v>-0.21459045099219479</v>
      </c>
      <c r="G9" s="1">
        <f t="shared" si="0"/>
        <v>0.17658844248702144</v>
      </c>
      <c r="H9" s="1">
        <v>-1.73393343753472</v>
      </c>
      <c r="I9" s="1">
        <v>7.3016226291656494E-2</v>
      </c>
      <c r="J9" s="1">
        <v>-0.126605276249705</v>
      </c>
      <c r="K9" s="1">
        <f>STANDARDIZE(J9, $O$9, $O$10)</f>
        <v>1.1757211214471652</v>
      </c>
      <c r="L9" s="1">
        <f>AVERAGE(F9,K9)</f>
        <v>0.48056533522748524</v>
      </c>
      <c r="M9" s="1"/>
      <c r="N9" t="s">
        <v>15</v>
      </c>
      <c r="O9">
        <f>AVERAGE(J2:J41)</f>
        <v>-0.32093502484224884</v>
      </c>
    </row>
    <row r="10" spans="1:15">
      <c r="A10">
        <v>423379</v>
      </c>
      <c r="B10">
        <v>75048571</v>
      </c>
      <c r="C10">
        <v>1</v>
      </c>
      <c r="D10" s="1">
        <f>(C10-$O$2)/($O$3-$O$2)</f>
        <v>5.921831819976313E-4</v>
      </c>
      <c r="E10" s="1">
        <f>(C10-$O$4)/($O$3-$O$2)</f>
        <v>-3.3946900908014215E-2</v>
      </c>
      <c r="F10" s="1">
        <f>STANDARDIZE(C10, $O$4, $O$5)</f>
        <v>-0.21334986448551929</v>
      </c>
      <c r="G10" s="1">
        <f t="shared" si="0"/>
        <v>0.10561384012301861</v>
      </c>
      <c r="H10" s="1">
        <v>-2.24796585452681</v>
      </c>
      <c r="I10" s="1">
        <v>5.65699934959411E-2</v>
      </c>
      <c r="J10" s="1">
        <v>-0.12716741376967999</v>
      </c>
      <c r="K10" s="1">
        <f>STANDARDIZE(J10, $O$9, $O$10)</f>
        <v>1.1723201138290353</v>
      </c>
      <c r="L10" s="1">
        <f>AVERAGE(F10,K10)</f>
        <v>0.47948512467175802</v>
      </c>
      <c r="M10" s="1"/>
      <c r="N10" t="s">
        <v>18</v>
      </c>
      <c r="O10">
        <f>STDEV(J2:J41)</f>
        <v>0.16528558094911852</v>
      </c>
    </row>
    <row r="11" spans="1:15">
      <c r="A11">
        <v>423379</v>
      </c>
      <c r="B11">
        <v>62099139</v>
      </c>
      <c r="C11">
        <v>0</v>
      </c>
      <c r="D11" s="1">
        <f>(C11-$O$2)/($O$3-$O$2)</f>
        <v>3.9478878799842083E-4</v>
      </c>
      <c r="E11" s="1">
        <f>(C11-$O$4)/($O$3-$O$2)</f>
        <v>-3.4144295302013419E-2</v>
      </c>
      <c r="F11" s="1">
        <f>STANDARDIZE(C11, $O$4, $O$5)</f>
        <v>-0.21459045099219479</v>
      </c>
      <c r="G11" s="1">
        <f t="shared" si="0"/>
        <v>0.16686487694581426</v>
      </c>
      <c r="H11" s="1">
        <v>-1.79057091416466</v>
      </c>
      <c r="I11" s="1">
        <v>7.3016226291656494E-2</v>
      </c>
      <c r="J11" s="1">
        <v>-0.130740731059905</v>
      </c>
      <c r="K11" s="1">
        <f>STANDARDIZE(J11, $O$9, $O$10)</f>
        <v>1.1507010635180162</v>
      </c>
      <c r="L11" s="1">
        <f>AVERAGE(F11,K11)</f>
        <v>0.4680553062629107</v>
      </c>
      <c r="M11" s="1"/>
    </row>
    <row r="12" spans="1:15">
      <c r="A12">
        <v>423379</v>
      </c>
      <c r="B12">
        <v>423668</v>
      </c>
      <c r="C12">
        <v>885</v>
      </c>
      <c r="D12" s="1">
        <f>(C12-$O$2)/($O$3-$O$2)</f>
        <v>0.17508882747729965</v>
      </c>
      <c r="E12" s="1">
        <f>(C12-$O$4)/($O$3-$O$2)</f>
        <v>0.14054974338728779</v>
      </c>
      <c r="F12" s="1">
        <f>STANDARDIZE(C12, $O$4, $O$5)</f>
        <v>0.88332860741562358</v>
      </c>
      <c r="G12" s="1">
        <f t="shared" si="0"/>
        <v>0.18119254071886506</v>
      </c>
      <c r="H12" s="1">
        <v>-1.7081950522312801</v>
      </c>
      <c r="I12" s="1">
        <v>0.203797817230224</v>
      </c>
      <c r="J12" s="1">
        <v>-0.34812642304820601</v>
      </c>
      <c r="K12" s="1">
        <f>STANDARDIZE(J12, $O$9, $O$10)</f>
        <v>-0.16451161710426374</v>
      </c>
      <c r="L12" s="1">
        <f>AVERAGE(F12,K12)</f>
        <v>0.35940849515567991</v>
      </c>
      <c r="M12" s="1"/>
    </row>
    <row r="13" spans="1:15">
      <c r="A13">
        <v>423379</v>
      </c>
      <c r="B13">
        <v>72922161</v>
      </c>
      <c r="C13">
        <v>0</v>
      </c>
      <c r="D13" s="1">
        <f>(C13-$O$2)/($O$3-$O$2)</f>
        <v>3.9478878799842083E-4</v>
      </c>
      <c r="E13" s="1">
        <f>(C13-$O$4)/($O$3-$O$2)</f>
        <v>-3.4144295302013419E-2</v>
      </c>
      <c r="F13" s="1">
        <f>STANDARDIZE(C13, $O$4, $O$5)</f>
        <v>-0.21459045099219479</v>
      </c>
      <c r="G13" s="1">
        <f t="shared" si="0"/>
        <v>0.11758904748906725</v>
      </c>
      <c r="H13" s="1">
        <v>-2.1405593814511801</v>
      </c>
      <c r="I13" s="1">
        <v>8.9011788368225098E-2</v>
      </c>
      <c r="J13" s="1">
        <v>-0.190535018651351</v>
      </c>
      <c r="K13" s="1">
        <f>STANDARDIZE(J13, $O$9, $O$10)</f>
        <v>0.78893757968543032</v>
      </c>
      <c r="L13" s="1">
        <f>AVERAGE(F13,K13)</f>
        <v>0.28717356434661778</v>
      </c>
      <c r="M13" s="1"/>
    </row>
    <row r="14" spans="1:15">
      <c r="A14">
        <v>423379</v>
      </c>
      <c r="B14">
        <v>72922552</v>
      </c>
      <c r="C14">
        <v>0</v>
      </c>
      <c r="D14" s="1">
        <f>(C14-$O$2)/($O$3-$O$2)</f>
        <v>3.9478878799842083E-4</v>
      </c>
      <c r="E14" s="1">
        <f>(C14-$O$4)/($O$3-$O$2)</f>
        <v>-3.4144295302013419E-2</v>
      </c>
      <c r="F14" s="1">
        <f>STANDARDIZE(C14, $O$4, $O$5)</f>
        <v>-0.21459045099219479</v>
      </c>
      <c r="G14" s="1">
        <f t="shared" si="0"/>
        <v>0.11752578220330258</v>
      </c>
      <c r="H14" s="1">
        <v>-2.1410975464608</v>
      </c>
      <c r="I14" s="1">
        <v>8.9011788368225098E-2</v>
      </c>
      <c r="J14" s="1">
        <v>-0.19058292168129501</v>
      </c>
      <c r="K14" s="1">
        <f>STANDARDIZE(J14, $O$9, $O$10)</f>
        <v>0.78864775991005165</v>
      </c>
      <c r="L14" s="1">
        <f>AVERAGE(F14,K14)</f>
        <v>0.28702865445892844</v>
      </c>
      <c r="M14" s="1"/>
    </row>
    <row r="15" spans="1:15">
      <c r="A15">
        <v>423379</v>
      </c>
      <c r="B15">
        <v>62212528</v>
      </c>
      <c r="C15">
        <v>1</v>
      </c>
      <c r="D15" s="1">
        <f>(C15-$O$2)/($O$3-$O$2)</f>
        <v>5.921831819976313E-4</v>
      </c>
      <c r="E15" s="1">
        <f>(C15-$O$4)/($O$3-$O$2)</f>
        <v>-3.3946900908014215E-2</v>
      </c>
      <c r="F15" s="1">
        <f>STANDARDIZE(C15, $O$4, $O$5)</f>
        <v>-0.21334986448551929</v>
      </c>
      <c r="G15" s="1">
        <f t="shared" si="0"/>
        <v>0.15378939174115808</v>
      </c>
      <c r="H15" s="1">
        <v>-1.87217119866422</v>
      </c>
      <c r="I15" s="1">
        <v>0.12564557790756201</v>
      </c>
      <c r="J15" s="1">
        <v>-0.23523003219805999</v>
      </c>
      <c r="K15" s="1">
        <f>STANDARDIZE(J15, $O$9, $O$10)</f>
        <v>0.51852673507299019</v>
      </c>
      <c r="L15" s="1">
        <f>AVERAGE(F15,K15)</f>
        <v>0.15258843529373545</v>
      </c>
      <c r="M15" s="1"/>
    </row>
    <row r="16" spans="1:15">
      <c r="A16">
        <v>423379</v>
      </c>
      <c r="B16">
        <v>62212545</v>
      </c>
      <c r="C16">
        <v>1</v>
      </c>
      <c r="D16" s="1">
        <f>(C16-$O$2)/($O$3-$O$2)</f>
        <v>5.921831819976313E-4</v>
      </c>
      <c r="E16" s="1">
        <f>(C16-$O$4)/($O$3-$O$2)</f>
        <v>-3.3946900908014215E-2</v>
      </c>
      <c r="F16" s="1">
        <f>STANDARDIZE(C16, $O$4, $O$5)</f>
        <v>-0.21334986448551929</v>
      </c>
      <c r="G16" s="1">
        <f t="shared" si="0"/>
        <v>0.10437603791554813</v>
      </c>
      <c r="H16" s="1">
        <v>-2.2597551517594998</v>
      </c>
      <c r="I16" s="1">
        <v>0.12564557790756201</v>
      </c>
      <c r="J16" s="1">
        <v>-0.28392824197241301</v>
      </c>
      <c r="K16" s="1">
        <f>STANDARDIZE(J16, $O$9, $O$10)</f>
        <v>0.22389601474812246</v>
      </c>
      <c r="L16" s="1">
        <f>AVERAGE(F16,K16)</f>
        <v>5.2730751313015828E-3</v>
      </c>
      <c r="M16" s="1"/>
    </row>
    <row r="17" spans="1:13">
      <c r="A17">
        <v>423379</v>
      </c>
      <c r="B17">
        <v>423401</v>
      </c>
      <c r="C17">
        <v>270</v>
      </c>
      <c r="D17" s="1">
        <f>(C17-$O$2)/($O$3-$O$2)</f>
        <v>5.3691275167785234E-2</v>
      </c>
      <c r="E17" s="1">
        <f>(C17-$O$4)/($O$3-$O$2)</f>
        <v>1.9152191077773391E-2</v>
      </c>
      <c r="F17" s="1">
        <f>STANDARDIZE(C17, $O$4, $O$5)</f>
        <v>0.1203679058101905</v>
      </c>
      <c r="G17" s="1">
        <f t="shared" si="0"/>
        <v>0.18086486208873515</v>
      </c>
      <c r="H17" s="1">
        <v>-1.71000514486884</v>
      </c>
      <c r="I17" s="1">
        <v>0.203797817230224</v>
      </c>
      <c r="J17" s="1">
        <v>-0.34849531597672301</v>
      </c>
      <c r="K17" s="1">
        <f>STANDARDIZE(J17, $O$9, $O$10)</f>
        <v>-0.16674346894759273</v>
      </c>
      <c r="L17" s="1">
        <f>AVERAGE(F17,K17)</f>
        <v>-2.3187781568701119E-2</v>
      </c>
      <c r="M17" s="1"/>
    </row>
    <row r="18" spans="1:13">
      <c r="A18">
        <v>423379</v>
      </c>
      <c r="B18">
        <v>6664227</v>
      </c>
      <c r="C18">
        <v>115</v>
      </c>
      <c r="D18" s="1">
        <f>(C18-$O$2)/($O$3-$O$2)</f>
        <v>2.3095144097907621E-2</v>
      </c>
      <c r="E18" s="1">
        <f>(C18-$O$4)/($O$3-$O$2)</f>
        <v>-1.1443939992104224E-2</v>
      </c>
      <c r="F18" s="1">
        <f>STANDARDIZE(C18, $O$4, $O$5)</f>
        <v>-7.1923002724512172E-2</v>
      </c>
      <c r="G18" s="1">
        <f t="shared" si="0"/>
        <v>0.17531656799838041</v>
      </c>
      <c r="H18" s="1">
        <v>-1.7411619792655</v>
      </c>
      <c r="I18" s="1">
        <v>0.203797817230224</v>
      </c>
      <c r="J18" s="1">
        <v>-0.35484501081856701</v>
      </c>
      <c r="K18" s="1">
        <f>STANDARDIZE(J18, $O$9, $O$10)</f>
        <v>-0.20515997694170923</v>
      </c>
      <c r="L18" s="1">
        <f>AVERAGE(F18,K18)</f>
        <v>-0.13854148983311071</v>
      </c>
      <c r="M18" s="1"/>
    </row>
    <row r="19" spans="1:13">
      <c r="A19">
        <v>423379</v>
      </c>
      <c r="B19">
        <v>34559513</v>
      </c>
      <c r="C19">
        <v>68</v>
      </c>
      <c r="D19" s="1">
        <f>(C19-$O$2)/($O$3-$O$2)</f>
        <v>1.381760757994473E-2</v>
      </c>
      <c r="E19" s="1">
        <f>(C19-$O$4)/($O$3-$O$2)</f>
        <v>-2.0721476510067113E-2</v>
      </c>
      <c r="F19" s="1">
        <f>STANDARDIZE(C19, $O$4, $O$5)</f>
        <v>-0.1302305685382607</v>
      </c>
      <c r="G19" s="1">
        <f t="shared" si="0"/>
        <v>0.18167186023978038</v>
      </c>
      <c r="H19" s="1">
        <v>-1.70555318491979</v>
      </c>
      <c r="I19" s="1">
        <v>0.203797817230224</v>
      </c>
      <c r="J19" s="1">
        <v>-0.34758801625671198</v>
      </c>
      <c r="K19" s="1">
        <f>STANDARDIZE(J19, $O$9, $O$10)</f>
        <v>-0.1612541835858507</v>
      </c>
      <c r="L19" s="1">
        <f>AVERAGE(F19,K19)</f>
        <v>-0.1457423760620557</v>
      </c>
      <c r="M19" s="1"/>
    </row>
    <row r="20" spans="1:13">
      <c r="A20">
        <v>423379</v>
      </c>
      <c r="B20">
        <v>423641</v>
      </c>
      <c r="C20">
        <v>74</v>
      </c>
      <c r="D20" s="1">
        <f>(C20-$O$2)/($O$3-$O$2)</f>
        <v>1.5001973943939992E-2</v>
      </c>
      <c r="E20" s="1">
        <f>(C20-$O$4)/($O$3-$O$2)</f>
        <v>-1.9537110146071849E-2</v>
      </c>
      <c r="F20" s="1">
        <f>STANDARDIZE(C20, $O$4, $O$5)</f>
        <v>-0.12278704949820771</v>
      </c>
      <c r="G20" s="1">
        <f t="shared" si="0"/>
        <v>0.17781605897471356</v>
      </c>
      <c r="H20" s="1">
        <v>-1.72700563953827</v>
      </c>
      <c r="I20" s="1">
        <v>0.203797817230224</v>
      </c>
      <c r="J20" s="1">
        <v>-0.35195997968218801</v>
      </c>
      <c r="K20" s="1">
        <f>STANDARDIZE(J20, $O$9, $O$10)</f>
        <v>-0.18770515045404887</v>
      </c>
      <c r="L20" s="1">
        <f>AVERAGE(F20,K20)</f>
        <v>-0.15524609997612829</v>
      </c>
      <c r="M20" s="1"/>
    </row>
    <row r="21" spans="1:13">
      <c r="A21">
        <v>423379</v>
      </c>
      <c r="B21">
        <v>24572187</v>
      </c>
      <c r="C21">
        <v>58</v>
      </c>
      <c r="D21" s="1">
        <f>(C21-$O$2)/($O$3-$O$2)</f>
        <v>1.1843663639952625E-2</v>
      </c>
      <c r="E21" s="1">
        <f>(C21-$O$4)/($O$3-$O$2)</f>
        <v>-2.2695420450059216E-2</v>
      </c>
      <c r="F21" s="1">
        <f>STANDARDIZE(C21, $O$4, $O$5)</f>
        <v>-0.14263643360501574</v>
      </c>
      <c r="G21" s="1">
        <f t="shared" si="0"/>
        <v>0.17914498395597106</v>
      </c>
      <c r="H21" s="1">
        <v>-1.71955983475254</v>
      </c>
      <c r="I21" s="1">
        <v>0.203797817230224</v>
      </c>
      <c r="J21" s="1">
        <v>-0.35044254091933502</v>
      </c>
      <c r="K21" s="1">
        <f>STANDARDIZE(J21, $O$9, $O$10)</f>
        <v>-0.17852444180336438</v>
      </c>
      <c r="L21" s="1">
        <f>AVERAGE(F21,K21)</f>
        <v>-0.16058043770419006</v>
      </c>
      <c r="M21" s="1"/>
    </row>
    <row r="22" spans="1:13">
      <c r="A22">
        <v>423379</v>
      </c>
      <c r="B22">
        <v>427818</v>
      </c>
      <c r="C22">
        <v>27</v>
      </c>
      <c r="D22" s="1">
        <f>(C22-$O$2)/($O$3-$O$2)</f>
        <v>5.7244374259771023E-3</v>
      </c>
      <c r="E22" s="1">
        <f>(C22-$O$4)/($O$3-$O$2)</f>
        <v>-2.881464666403474E-2</v>
      </c>
      <c r="F22" s="1">
        <f>STANDARDIZE(C22, $O$4, $O$5)</f>
        <v>-0.18109461531195625</v>
      </c>
      <c r="G22" s="1">
        <f t="shared" si="0"/>
        <v>0.17784499873717699</v>
      </c>
      <c r="H22" s="1">
        <v>-1.72684290166242</v>
      </c>
      <c r="I22" s="1">
        <v>0.203797817230224</v>
      </c>
      <c r="J22" s="1">
        <v>-0.351926814058309</v>
      </c>
      <c r="K22" s="1">
        <f>STANDARDIZE(J22, $O$9, $O$10)</f>
        <v>-0.1875044939679322</v>
      </c>
      <c r="L22" s="1">
        <f>AVERAGE(F22,K22)</f>
        <v>-0.18429955463994424</v>
      </c>
      <c r="M22" s="1"/>
    </row>
    <row r="23" spans="1:13">
      <c r="A23">
        <v>423379</v>
      </c>
      <c r="B23">
        <v>71663780</v>
      </c>
      <c r="C23">
        <v>9</v>
      </c>
      <c r="D23" s="1">
        <f>(C23-$O$2)/($O$3-$O$2)</f>
        <v>2.1713383339913147E-3</v>
      </c>
      <c r="E23" s="1">
        <f>(C23-$O$4)/($O$3-$O$2)</f>
        <v>-3.2367745756020527E-2</v>
      </c>
      <c r="F23" s="1">
        <f>STANDARDIZE(C23, $O$4, $O$5)</f>
        <v>-0.20342517243211528</v>
      </c>
      <c r="G23" s="1">
        <f t="shared" si="0"/>
        <v>0.17742479871958666</v>
      </c>
      <c r="H23" s="1">
        <v>-1.7292084290252401</v>
      </c>
      <c r="I23" s="1">
        <v>0.203797817230224</v>
      </c>
      <c r="J23" s="1">
        <v>-0.35240890337145098</v>
      </c>
      <c r="K23" s="1">
        <f>STANDARDIZE(J23, $O$9, $O$10)</f>
        <v>-0.19042119916613326</v>
      </c>
      <c r="L23" s="1">
        <f>AVERAGE(F23,K23)</f>
        <v>-0.19692318579912427</v>
      </c>
      <c r="M23" s="1"/>
    </row>
    <row r="24" spans="1:13">
      <c r="A24">
        <v>423379</v>
      </c>
      <c r="B24">
        <v>63629668</v>
      </c>
      <c r="C24">
        <v>7</v>
      </c>
      <c r="D24" s="1">
        <f>(C24-$O$2)/($O$3-$O$2)</f>
        <v>1.7765495459928938E-3</v>
      </c>
      <c r="E24" s="1">
        <f>(C24-$O$4)/($O$3-$O$2)</f>
        <v>-3.2762534544018951E-2</v>
      </c>
      <c r="F24" s="1">
        <f>STANDARDIZE(C24, $O$4, $O$5)</f>
        <v>-0.20590634544546629</v>
      </c>
      <c r="G24" s="1">
        <f t="shared" si="0"/>
        <v>0.17692891492818846</v>
      </c>
      <c r="H24" s="1">
        <v>-1.7320072376506399</v>
      </c>
      <c r="I24" s="1">
        <v>0.203797817230224</v>
      </c>
      <c r="J24" s="1">
        <v>-0.35297929446015103</v>
      </c>
      <c r="K24" s="1">
        <f>STANDARDIZE(J24, $O$9, $O$10)</f>
        <v>-0.19387214198537192</v>
      </c>
      <c r="L24" s="1">
        <f>AVERAGE(F24,K24)</f>
        <v>-0.19988924371541911</v>
      </c>
      <c r="M24" s="1"/>
    </row>
    <row r="25" spans="1:13">
      <c r="A25">
        <v>423379</v>
      </c>
      <c r="B25">
        <v>61992762</v>
      </c>
      <c r="C25">
        <v>8</v>
      </c>
      <c r="D25" s="1">
        <f>(C25-$O$2)/($O$3-$O$2)</f>
        <v>1.9739439399921043E-3</v>
      </c>
      <c r="E25" s="1">
        <f>(C25-$O$4)/($O$3-$O$2)</f>
        <v>-3.2565140150019739E-2</v>
      </c>
      <c r="F25" s="1">
        <f>STANDARDIZE(C25, $O$4, $O$5)</f>
        <v>-0.20466575893879077</v>
      </c>
      <c r="G25" s="1">
        <f t="shared" si="0"/>
        <v>0.17655197158455965</v>
      </c>
      <c r="H25" s="1">
        <v>-1.73413998938287</v>
      </c>
      <c r="I25" s="1">
        <v>0.203797817230224</v>
      </c>
      <c r="J25" s="1">
        <v>-0.35341394460787501</v>
      </c>
      <c r="K25" s="1">
        <f>STANDARDIZE(J25, $O$9, $O$10)</f>
        <v>-0.19650183385097864</v>
      </c>
      <c r="L25" s="1">
        <f>AVERAGE(F25,K25)</f>
        <v>-0.20058379639488472</v>
      </c>
      <c r="M25" s="1"/>
    </row>
    <row r="26" spans="1:13">
      <c r="A26">
        <v>423379</v>
      </c>
      <c r="B26">
        <v>19347254</v>
      </c>
      <c r="C26">
        <v>35</v>
      </c>
      <c r="D26" s="1">
        <f>(C26-$O$2)/($O$3-$O$2)</f>
        <v>7.3035925779707861E-3</v>
      </c>
      <c r="E26" s="1">
        <f>(C26-$O$4)/($O$3-$O$2)</f>
        <v>-2.7235491512041056E-2</v>
      </c>
      <c r="F26" s="1">
        <f>STANDARDIZE(C26, $O$4, $O$5)</f>
        <v>-0.17116992325855224</v>
      </c>
      <c r="G26" s="1">
        <f t="shared" si="0"/>
        <v>0.17142707140495395</v>
      </c>
      <c r="H26" s="1">
        <v>-1.7635973424374101</v>
      </c>
      <c r="I26" s="1">
        <v>0.203797817230224</v>
      </c>
      <c r="J26" s="1">
        <v>-0.35941728886176899</v>
      </c>
      <c r="K26" s="1">
        <f>STANDARDIZE(J26, $O$9, $O$10)</f>
        <v>-0.23282287419473405</v>
      </c>
      <c r="L26" s="1">
        <f>AVERAGE(F26,K26)</f>
        <v>-0.20199639872664316</v>
      </c>
      <c r="M26" s="1"/>
    </row>
    <row r="27" spans="1:13">
      <c r="A27">
        <v>75200246</v>
      </c>
      <c r="B27">
        <v>19151605</v>
      </c>
      <c r="C27">
        <v>41</v>
      </c>
      <c r="D27" s="1">
        <f>(C27-$O$2)/($O$3-$O$2)</f>
        <v>8.4879589419660489E-3</v>
      </c>
      <c r="E27" s="1">
        <f>(C27-$O$4)/($O$3-$O$2)</f>
        <v>-2.6051125148045796E-2</v>
      </c>
      <c r="F27" s="1">
        <f>STANDARDIZE(C27, $O$4, $O$5)</f>
        <v>-0.16372640421849924</v>
      </c>
      <c r="G27" s="1">
        <f t="shared" si="0"/>
        <v>0.16999929180989662</v>
      </c>
      <c r="H27" s="1">
        <v>-1.7719610077646899</v>
      </c>
      <c r="I27" s="1">
        <v>0.203797817230224</v>
      </c>
      <c r="J27" s="1">
        <v>-0.36112178559951202</v>
      </c>
      <c r="K27" s="1">
        <f>STANDARDIZE(J27, $O$9, $O$10)</f>
        <v>-0.2431353087577208</v>
      </c>
      <c r="L27" s="1">
        <f>AVERAGE(F27,K27)</f>
        <v>-0.20343085648811002</v>
      </c>
      <c r="M27" s="1"/>
    </row>
    <row r="28" spans="1:13">
      <c r="A28">
        <v>75048481</v>
      </c>
      <c r="B28">
        <v>46058078</v>
      </c>
      <c r="C28">
        <v>9</v>
      </c>
      <c r="D28" s="1">
        <f>(C28-$O$2)/($O$3-$O$2)</f>
        <v>2.1713383339913147E-3</v>
      </c>
      <c r="E28" s="1">
        <f>(C28-$O$4)/($O$3-$O$2)</f>
        <v>-3.2367745756020527E-2</v>
      </c>
      <c r="F28" s="1">
        <f>STANDARDIZE(C28, $O$4, $O$5)</f>
        <v>-0.20342517243211528</v>
      </c>
      <c r="G28" s="1">
        <f t="shared" si="0"/>
        <v>0.17419085061798578</v>
      </c>
      <c r="H28" s="1">
        <v>-1.7476037382278899</v>
      </c>
      <c r="I28" s="1">
        <v>0.203797817230224</v>
      </c>
      <c r="J28" s="1">
        <v>-0.35615782723422501</v>
      </c>
      <c r="K28" s="1">
        <f>STANDARDIZE(J28, $O$9, $O$10)</f>
        <v>-0.21310269286477657</v>
      </c>
      <c r="L28" s="1">
        <f>AVERAGE(F28,K28)</f>
        <v>-0.20826393264844592</v>
      </c>
      <c r="M28" s="1"/>
    </row>
    <row r="29" spans="1:13">
      <c r="A29">
        <v>75020080</v>
      </c>
      <c r="B29">
        <v>71074895</v>
      </c>
      <c r="C29">
        <v>1</v>
      </c>
      <c r="D29" s="1">
        <f>(C29-$O$2)/($O$3-$O$2)</f>
        <v>5.921831819976313E-4</v>
      </c>
      <c r="E29" s="1">
        <f>(C29-$O$4)/($O$3-$O$2)</f>
        <v>-3.3946900908014215E-2</v>
      </c>
      <c r="F29" s="1">
        <f>STANDARDIZE(C29, $O$4, $O$5)</f>
        <v>-0.21334986448551929</v>
      </c>
      <c r="G29" s="1">
        <f t="shared" si="0"/>
        <v>0.17370440810918869</v>
      </c>
      <c r="H29" s="1">
        <v>-1.7504002283415501</v>
      </c>
      <c r="I29" s="1">
        <v>0.203797817230224</v>
      </c>
      <c r="J29" s="1">
        <v>-0.35672774581529498</v>
      </c>
      <c r="K29" s="1">
        <f>STANDARDIZE(J29, $O$9, $O$10)</f>
        <v>-0.21655077694928856</v>
      </c>
      <c r="L29" s="1">
        <f>AVERAGE(F29,K29)</f>
        <v>-0.21495032071740394</v>
      </c>
      <c r="M29" s="1"/>
    </row>
    <row r="30" spans="1:13">
      <c r="A30">
        <v>62212489</v>
      </c>
      <c r="B30">
        <v>45769568</v>
      </c>
      <c r="C30">
        <v>8</v>
      </c>
      <c r="D30" s="1">
        <f>(C30-$O$2)/($O$3-$O$2)</f>
        <v>1.9739439399921043E-3</v>
      </c>
      <c r="E30" s="1">
        <f>(C30-$O$4)/($O$3-$O$2)</f>
        <v>-3.2565140150019739E-2</v>
      </c>
      <c r="F30" s="1">
        <f>STANDARDIZE(C30, $O$4, $O$5)</f>
        <v>-0.20466575893879077</v>
      </c>
      <c r="G30" s="1">
        <f t="shared" si="0"/>
        <v>0.16986715545256989</v>
      </c>
      <c r="H30" s="1">
        <v>-1.7727385859283999</v>
      </c>
      <c r="I30" s="1">
        <v>0.203797817230224</v>
      </c>
      <c r="J30" s="1">
        <v>-0.361280254332003</v>
      </c>
      <c r="K30" s="1">
        <f>STANDARDIZE(J30, $O$9, $O$10)</f>
        <v>-0.24409406590750363</v>
      </c>
      <c r="L30" s="1">
        <f>AVERAGE(F30,K30)</f>
        <v>-0.2243799124231472</v>
      </c>
      <c r="M30" s="1"/>
    </row>
    <row r="31" spans="1:13">
      <c r="A31">
        <v>62212489</v>
      </c>
      <c r="B31">
        <v>33320055</v>
      </c>
      <c r="C31">
        <v>20</v>
      </c>
      <c r="D31" s="1">
        <f>(C31-$O$2)/($O$3-$O$2)</f>
        <v>4.3426766679826295E-3</v>
      </c>
      <c r="E31" s="1">
        <f>(C31-$O$4)/($O$3-$O$2)</f>
        <v>-3.0196407422029212E-2</v>
      </c>
      <c r="F31" s="1">
        <f>STANDARDIZE(C31, $O$4, $O$5)</f>
        <v>-0.18977872085868477</v>
      </c>
      <c r="G31" s="1">
        <f t="shared" si="0"/>
        <v>0.16332479380071266</v>
      </c>
      <c r="H31" s="1">
        <v>-1.81201446076515</v>
      </c>
      <c r="I31" s="1">
        <v>0.203797817230224</v>
      </c>
      <c r="J31" s="1">
        <v>-0.36928459189354101</v>
      </c>
      <c r="K31" s="1">
        <f>STANDARDIZE(J31, $O$9, $O$10)</f>
        <v>-0.29252138494873364</v>
      </c>
      <c r="L31" s="1">
        <f>AVERAGE(F31,K31)</f>
        <v>-0.24115005290370922</v>
      </c>
      <c r="M31" s="1"/>
    </row>
    <row r="32" spans="1:13">
      <c r="A32">
        <v>72922119</v>
      </c>
      <c r="B32">
        <v>34664752</v>
      </c>
      <c r="C32">
        <v>17</v>
      </c>
      <c r="D32" s="1">
        <f>(C32-$O$2)/($O$3-$O$2)</f>
        <v>3.750493485984998E-3</v>
      </c>
      <c r="E32" s="1">
        <f>(C32-$O$4)/($O$3-$O$2)</f>
        <v>-3.0788590604026844E-2</v>
      </c>
      <c r="F32" s="1">
        <f>STANDARDIZE(C32, $O$4, $O$5)</f>
        <v>-0.19350048037871126</v>
      </c>
      <c r="G32" s="1">
        <f t="shared" si="0"/>
        <v>0.16380435662965132</v>
      </c>
      <c r="H32" s="1">
        <v>-1.80908251066625</v>
      </c>
      <c r="I32" s="1">
        <v>0.203797817230224</v>
      </c>
      <c r="J32" s="1">
        <v>-0.368687066863158</v>
      </c>
      <c r="K32" s="1">
        <f>STANDARDIZE(J32, $O$9, $O$10)</f>
        <v>-0.28890627813208425</v>
      </c>
      <c r="L32" s="1">
        <f>AVERAGE(F32,K32)</f>
        <v>-0.24120337925539775</v>
      </c>
      <c r="M32" s="1"/>
    </row>
    <row r="33" spans="1:13">
      <c r="A33">
        <v>72922119</v>
      </c>
      <c r="B33">
        <v>75200331</v>
      </c>
      <c r="C33">
        <v>0</v>
      </c>
      <c r="D33" s="1">
        <f>(C33-$O$2)/($O$3-$O$2)</f>
        <v>3.9478878799842083E-4</v>
      </c>
      <c r="E33" s="1">
        <f>(C33-$O$4)/($O$3-$O$2)</f>
        <v>-3.4144295302013419E-2</v>
      </c>
      <c r="F33" s="1">
        <f>STANDARDIZE(C33, $O$4, $O$5)</f>
        <v>-0.21459045099219479</v>
      </c>
      <c r="G33" s="1">
        <f t="shared" si="0"/>
        <v>0.13461799329767657</v>
      </c>
      <c r="H33" s="1">
        <v>-2.0053141909311401</v>
      </c>
      <c r="I33" s="1">
        <v>0.18429177999496399</v>
      </c>
      <c r="J33" s="1">
        <v>-0.36956292169586202</v>
      </c>
      <c r="K33" s="1">
        <f>STANDARDIZE(J33, $O$9, $O$10)</f>
        <v>-0.29420531769545455</v>
      </c>
      <c r="L33" s="1">
        <f>AVERAGE(F33,K33)</f>
        <v>-0.25439788434382465</v>
      </c>
      <c r="M33" s="1"/>
    </row>
    <row r="34" spans="1:13">
      <c r="A34">
        <v>14051916</v>
      </c>
      <c r="B34">
        <v>71883300</v>
      </c>
      <c r="C34">
        <v>0</v>
      </c>
      <c r="D34" s="1">
        <f>(C34-$O$2)/($O$3-$O$2)</f>
        <v>3.9478878799842083E-4</v>
      </c>
      <c r="E34" s="1">
        <f>(C34-$O$4)/($O$3-$O$2)</f>
        <v>-3.4144295302013419E-2</v>
      </c>
      <c r="F34" s="1">
        <f>STANDARDIZE(C34, $O$4, $O$5)</f>
        <v>-0.21459045099219479</v>
      </c>
      <c r="G34" s="1">
        <f t="shared" si="0"/>
        <v>0.16295348542432075</v>
      </c>
      <c r="H34" s="1">
        <v>-1.81429048439482</v>
      </c>
      <c r="I34" s="1">
        <v>0.203797817230224</v>
      </c>
      <c r="J34" s="1">
        <v>-0.36974844054123202</v>
      </c>
      <c r="K34" s="1">
        <f>STANDARDIZE(J34, $O$9, $O$10)</f>
        <v>-0.29532773166710707</v>
      </c>
      <c r="L34" s="1">
        <f>AVERAGE(F34,K34)</f>
        <v>-0.25495909132965094</v>
      </c>
      <c r="M34" s="1"/>
    </row>
    <row r="35" spans="1:13">
      <c r="A35">
        <v>14051916</v>
      </c>
      <c r="B35">
        <v>67339244</v>
      </c>
      <c r="C35">
        <v>5</v>
      </c>
      <c r="D35" s="1">
        <f>(C35-$O$2)/($O$3-$O$2)</f>
        <v>1.3817607579944729E-3</v>
      </c>
      <c r="E35" s="1">
        <f>(C35-$O$4)/($O$3-$O$2)</f>
        <v>-3.3157323332017367E-2</v>
      </c>
      <c r="F35" s="1">
        <f>STANDARDIZE(C35, $O$4, $O$5)</f>
        <v>-0.20838751845881728</v>
      </c>
      <c r="G35" s="1">
        <f t="shared" si="0"/>
        <v>0.16060929124554085</v>
      </c>
      <c r="H35" s="1">
        <v>-1.8287806258082899</v>
      </c>
      <c r="I35" s="1">
        <v>0.203797817230224</v>
      </c>
      <c r="J35" s="1">
        <v>-0.37270149973265398</v>
      </c>
      <c r="K35" s="1">
        <f>STANDARDIZE(J35, $O$9, $O$10)</f>
        <v>-0.31319413703933996</v>
      </c>
      <c r="L35" s="1">
        <f>AVERAGE(F35,K35)</f>
        <v>-0.26079082774907864</v>
      </c>
      <c r="M35" s="1"/>
    </row>
    <row r="36" spans="1:13">
      <c r="A36">
        <v>14051916</v>
      </c>
      <c r="B36">
        <v>27287648</v>
      </c>
      <c r="C36">
        <v>33</v>
      </c>
      <c r="D36" s="1">
        <f>(C36-$O$2)/($O$3-$O$2)</f>
        <v>6.9088037899723651E-3</v>
      </c>
      <c r="E36" s="1">
        <f>(C36-$O$4)/($O$3-$O$2)</f>
        <v>-2.7630280300039479E-2</v>
      </c>
      <c r="F36" s="1">
        <f>STANDARDIZE(C36, $O$4, $O$5)</f>
        <v>-0.17365109627190325</v>
      </c>
      <c r="G36" s="1">
        <f t="shared" si="0"/>
        <v>0.15405229603250828</v>
      </c>
      <c r="H36" s="1">
        <v>-1.87046314958764</v>
      </c>
      <c r="I36" s="1">
        <v>0.203797817230224</v>
      </c>
      <c r="J36" s="1">
        <v>-0.38119630709553198</v>
      </c>
      <c r="K36" s="1">
        <f>STANDARDIZE(J36, $O$9, $O$10)</f>
        <v>-0.36458886435976506</v>
      </c>
      <c r="L36" s="1">
        <f>AVERAGE(F36,K36)</f>
        <v>-0.26911998031583417</v>
      </c>
      <c r="M36" s="1"/>
    </row>
    <row r="37" spans="1:13">
      <c r="A37">
        <v>14051916</v>
      </c>
      <c r="B37">
        <v>27580376</v>
      </c>
      <c r="C37">
        <v>30</v>
      </c>
      <c r="D37" s="1">
        <f>(C37-$O$2)/($O$3-$O$2)</f>
        <v>6.3166206079747333E-3</v>
      </c>
      <c r="E37" s="1">
        <f>(C37-$O$4)/($O$3-$O$2)</f>
        <v>-2.8222463482037108E-2</v>
      </c>
      <c r="F37" s="1">
        <f>STANDARDIZE(C37, $O$4, $O$5)</f>
        <v>-0.17737285579192977</v>
      </c>
      <c r="G37" s="1">
        <f t="shared" si="0"/>
        <v>0.14845008030533899</v>
      </c>
      <c r="H37" s="1">
        <v>-1.9075065368136801</v>
      </c>
      <c r="I37" s="1">
        <v>0.203797817230224</v>
      </c>
      <c r="J37" s="1">
        <v>-0.38874566855501402</v>
      </c>
      <c r="K37" s="1">
        <f>STANDARDIZE(J37, $O$9, $O$10)</f>
        <v>-0.41026351677730438</v>
      </c>
      <c r="L37" s="1">
        <f>AVERAGE(F37,K37)</f>
        <v>-0.29381818628461709</v>
      </c>
      <c r="M37" s="1"/>
    </row>
    <row r="38" spans="1:13">
      <c r="A38">
        <v>14051916</v>
      </c>
      <c r="B38">
        <v>43285234</v>
      </c>
      <c r="C38">
        <v>23</v>
      </c>
      <c r="D38" s="1">
        <f>(C38-$O$2)/($O$3-$O$2)</f>
        <v>4.9348598499802604E-3</v>
      </c>
      <c r="E38" s="1">
        <f>(C38-$O$4)/($O$3-$O$2)</f>
        <v>-2.9604224240031583E-2</v>
      </c>
      <c r="F38" s="1">
        <f>STANDARDIZE(C38, $O$4, $O$5)</f>
        <v>-0.18605696133865826</v>
      </c>
      <c r="G38" s="1">
        <f t="shared" si="0"/>
        <v>0.13130021778245876</v>
      </c>
      <c r="H38" s="1">
        <v>-2.0302688390117098</v>
      </c>
      <c r="I38" s="1">
        <v>0.203797817230224</v>
      </c>
      <c r="J38" s="1">
        <v>-0.41376435778113002</v>
      </c>
      <c r="K38" s="1">
        <f>STANDARDIZE(J38, $O$9, $O$10)</f>
        <v>-0.5616299522670265</v>
      </c>
      <c r="L38" s="1">
        <f>AVERAGE(F38,K38)</f>
        <v>-0.37384345680284237</v>
      </c>
      <c r="M38" s="1"/>
    </row>
    <row r="39" spans="1:13">
      <c r="A39">
        <v>72688521</v>
      </c>
      <c r="B39">
        <v>28329600</v>
      </c>
      <c r="C39">
        <v>30</v>
      </c>
      <c r="D39" s="1">
        <f>(C39-$O$2)/($O$3-$O$2)</f>
        <v>6.3166206079747333E-3</v>
      </c>
      <c r="E39" s="1">
        <f>(C39-$O$4)/($O$3-$O$2)</f>
        <v>-2.8222463482037108E-2</v>
      </c>
      <c r="F39" s="1">
        <f>STANDARDIZE(C39, $O$4, $O$5)</f>
        <v>-0.17737285579192977</v>
      </c>
      <c r="G39" s="1">
        <f t="shared" si="0"/>
        <v>0.11111110945542663</v>
      </c>
      <c r="H39" s="1">
        <v>-2.1972245922373799</v>
      </c>
      <c r="I39" s="1">
        <v>0.203797817230224</v>
      </c>
      <c r="J39" s="1">
        <v>-0.44778957586254797</v>
      </c>
      <c r="K39" s="1">
        <f>STANDARDIZE(J39, $O$9, $O$10)</f>
        <v>-0.76748709894633826</v>
      </c>
      <c r="L39" s="1">
        <f>AVERAGE(F39,K39)</f>
        <v>-0.472429977369134</v>
      </c>
      <c r="M39" s="1"/>
    </row>
    <row r="40" spans="1:13">
      <c r="A40">
        <v>62099060</v>
      </c>
      <c r="B40">
        <v>72690281</v>
      </c>
      <c r="C40">
        <v>0</v>
      </c>
      <c r="D40" s="1">
        <f>(C40-$O$2)/($O$3-$O$2)</f>
        <v>3.9478878799842083E-4</v>
      </c>
      <c r="E40" s="1">
        <f>(C40-$O$4)/($O$3-$O$2)</f>
        <v>-3.4144295302013419E-2</v>
      </c>
      <c r="F40" s="1">
        <f>STANDARDIZE(C40, $O$4, $O$5)</f>
        <v>-0.21459045099219479</v>
      </c>
      <c r="G40" s="1">
        <f t="shared" si="0"/>
        <v>0.13583509282519551</v>
      </c>
      <c r="H40" s="1">
        <v>-1.9963136817389</v>
      </c>
      <c r="I40" s="1">
        <v>0.258250832557678</v>
      </c>
      <c r="J40" s="1">
        <v>-0.51554967035535704</v>
      </c>
      <c r="K40" s="1">
        <f>STANDARDIZE(J40, $O$9, $O$10)</f>
        <v>-1.1774447861427086</v>
      </c>
      <c r="L40" s="1">
        <f>AVERAGE(F40,K40)</f>
        <v>-0.6960176185674517</v>
      </c>
      <c r="M40" s="1"/>
    </row>
    <row r="41" spans="1:13">
      <c r="A41">
        <v>62099060</v>
      </c>
      <c r="B41">
        <v>75020199</v>
      </c>
      <c r="C41">
        <v>1</v>
      </c>
      <c r="D41" s="1">
        <f>(C41-$O$2)/($O$3-$O$2)</f>
        <v>5.921831819976313E-4</v>
      </c>
      <c r="E41" s="1">
        <f>(C41-$O$4)/($O$3-$O$2)</f>
        <v>-3.3946900908014215E-2</v>
      </c>
      <c r="F41" s="1">
        <f>STANDARDIZE(C41, $O$4, $O$5)</f>
        <v>-0.21334986448551929</v>
      </c>
      <c r="G41" s="1">
        <f t="shared" si="0"/>
        <v>7.7540675488611169E-2</v>
      </c>
      <c r="H41" s="1">
        <v>-2.55695263529147</v>
      </c>
      <c r="I41" s="1">
        <v>0.414148390293121</v>
      </c>
      <c r="J41" s="1">
        <v>-1.0589578179617101</v>
      </c>
      <c r="K41" s="1">
        <f>STANDARDIZE(J41, $O$9, $O$10)</f>
        <v>-4.4651371818492382</v>
      </c>
      <c r="L41" s="1">
        <f>AVERAGE(F41,K41)</f>
        <v>-2.3392435231673789</v>
      </c>
      <c r="M41" s="1"/>
    </row>
  </sheetData>
  <autoFilter ref="B1:L42" xr:uid="{5C5032CE-2554-C44E-B97F-0D0F577DB84F}">
    <filterColumn colId="1">
      <filters blank="1">
        <filter val="0"/>
        <filter val="1"/>
        <filter val="115"/>
        <filter val="14"/>
        <filter val="15"/>
        <filter val="17"/>
        <filter val="20"/>
        <filter val="23"/>
        <filter val="27"/>
        <filter val="270"/>
        <filter val="30"/>
        <filter val="33"/>
        <filter val="35"/>
        <filter val="39"/>
        <filter val="41"/>
        <filter val="5"/>
        <filter val="5064"/>
        <filter val="58"/>
        <filter val="68"/>
        <filter val="7"/>
        <filter val="74"/>
        <filter val="8"/>
        <filter val="885"/>
        <filter val="9"/>
      </filters>
    </filterColumn>
  </autoFilter>
  <sortState ref="B2:L42">
    <sortCondition descending="1" ref="L2:L42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hsuan lo</cp:lastModifiedBy>
  <dcterms:modified xsi:type="dcterms:W3CDTF">2023-06-06T08:39:41Z</dcterms:modified>
</cp:coreProperties>
</file>