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<sst xmlns="http://schemas.openxmlformats.org/spreadsheetml/2006/main" count="47" uniqueCount="22">
  <si>
    <t>Without Interface</t>
  </si>
  <si>
    <t>Vanilla</t>
  </si>
  <si>
    <t>Monitored</t>
  </si>
  <si>
    <t>Overheads when adding full behavioural interface</t>
  </si>
  <si>
    <t>Overheads when monitoring Vanilla Interface</t>
  </si>
  <si>
    <t>Transaction Costs</t>
  </si>
  <si>
    <t>Execution Costs</t>
  </si>
  <si>
    <t>Gas units</t>
  </si>
  <si>
    <t>Percentage</t>
  </si>
  <si>
    <t>GWEI (20GWEI/GASUNIT)</t>
  </si>
  <si>
    <t>EUR</t>
  </si>
  <si>
    <t>Implementation Deployment</t>
  </si>
  <si>
    <t>Set Ownership to Contract</t>
  </si>
  <si>
    <t>Set Ownership</t>
  </si>
  <si>
    <t>Deployment</t>
  </si>
  <si>
    <t>totalSupply</t>
  </si>
  <si>
    <t>balanceOf</t>
  </si>
  <si>
    <t>allowance</t>
  </si>
  <si>
    <t>transferFrom</t>
  </si>
  <si>
    <t>transfer</t>
  </si>
  <si>
    <t>approve</t>
  </si>
  <si>
    <t>GWEI to EUR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</si>
</sst>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i/>
    </font>
    <font>
      <i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2" fontId="2" numFmtId="0" xfId="0" applyFont="1"/>
    <xf borderId="0" fillId="2" fontId="3" numFmtId="0" xfId="0" applyAlignment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4" fontId="3" numFmtId="0" xfId="0" applyFont="1"/>
    <xf borderId="0" fillId="4" fontId="3" numFmtId="0" xfId="0" applyAlignment="1" applyFont="1">
      <alignment readingOrder="0"/>
    </xf>
    <xf borderId="0" fillId="5" fontId="3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4" numFmtId="0" xfId="0" applyAlignment="1" applyFont="1">
      <alignment vertical="bottom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16.0"/>
    <col customWidth="1" min="3" max="3" width="14.57"/>
    <col customWidth="1" min="4" max="4" width="24.29"/>
    <col customWidth="1" min="5" max="5" width="17.29"/>
    <col customWidth="1" min="6" max="6" width="14.57"/>
    <col customWidth="1" min="7" max="7" width="24.29"/>
    <col customWidth="1" min="8" max="8" width="16.29"/>
    <col customWidth="1" min="9" max="9" width="14.71"/>
    <col customWidth="1" min="10" max="10" width="21.29"/>
    <col customWidth="1" min="12" max="12" width="23.86"/>
  </cols>
  <sheetData>
    <row r="1">
      <c r="A1" s="1" t="s">
        <v>0</v>
      </c>
      <c r="B1" s="1"/>
      <c r="C1" s="1"/>
      <c r="D1" s="2" t="s">
        <v>1</v>
      </c>
      <c r="E1" s="2"/>
      <c r="F1" s="2"/>
      <c r="G1" s="3" t="s">
        <v>2</v>
      </c>
      <c r="H1" s="3"/>
      <c r="I1" s="3"/>
      <c r="J1" s="4" t="s">
        <v>3</v>
      </c>
      <c r="K1" s="5"/>
      <c r="L1" s="5"/>
      <c r="M1" s="5"/>
      <c r="N1" s="4" t="s">
        <v>4</v>
      </c>
      <c r="O1" s="5"/>
      <c r="P1" s="5"/>
      <c r="Q1" s="5"/>
    </row>
    <row r="2">
      <c r="A2" s="6"/>
      <c r="B2" s="7" t="s">
        <v>5</v>
      </c>
      <c r="C2" s="7" t="s">
        <v>6</v>
      </c>
      <c r="D2" s="8"/>
      <c r="E2" s="9" t="s">
        <v>5</v>
      </c>
      <c r="F2" s="9" t="s">
        <v>6</v>
      </c>
      <c r="G2" s="10"/>
      <c r="H2" s="11" t="s">
        <v>5</v>
      </c>
      <c r="I2" s="11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7</v>
      </c>
      <c r="O2" s="12" t="s">
        <v>8</v>
      </c>
      <c r="P2" s="12" t="s">
        <v>9</v>
      </c>
      <c r="Q2" s="12" t="s">
        <v>10</v>
      </c>
    </row>
    <row r="3">
      <c r="A3" s="7" t="s">
        <v>11</v>
      </c>
      <c r="B3" s="13">
        <v>1523940.0</v>
      </c>
      <c r="C3" s="13">
        <v>1105492.0</v>
      </c>
      <c r="D3" s="9" t="s">
        <v>11</v>
      </c>
      <c r="E3" s="14">
        <v>1669817.0</v>
      </c>
      <c r="F3" s="14">
        <v>1215005.0</v>
      </c>
      <c r="G3" s="15" t="s">
        <v>11</v>
      </c>
      <c r="H3" s="16">
        <v>1669817.0</v>
      </c>
      <c r="I3" s="16">
        <v>1215005.0</v>
      </c>
      <c r="J3" s="17">
        <f t="shared" ref="J3:J11" si="1">SUM(H3:I3) - SUM(B3:C3)</f>
        <v>255390</v>
      </c>
      <c r="K3" s="5">
        <f t="shared" ref="K3:K11" si="2">100 * J3/(SUM(B3:C3)) </f>
        <v>9.712744045</v>
      </c>
      <c r="L3" s="5">
        <f t="shared" ref="L3:L11" si="3">J3*20</f>
        <v>5107800</v>
      </c>
      <c r="M3" s="17">
        <f>L3*B14</f>
        <v>2.102232569</v>
      </c>
      <c r="N3" s="17">
        <f t="shared" ref="N3:N11" si="4">SUM(H3:I3) - SUM(E3:F3)</f>
        <v>0</v>
      </c>
      <c r="O3" s="5">
        <f t="shared" ref="O3:O11" si="5">100 * N3/(SUM(E3:F3)) </f>
        <v>0</v>
      </c>
      <c r="P3" s="5">
        <f t="shared" ref="P3:P11" si="6">N3*20</f>
        <v>0</v>
      </c>
      <c r="Q3" s="17">
        <f>P3*B14</f>
        <v>0</v>
      </c>
    </row>
    <row r="4">
      <c r="A4" s="7" t="s">
        <v>12</v>
      </c>
      <c r="B4" s="13">
        <v>0.0</v>
      </c>
      <c r="C4" s="13">
        <v>0.0</v>
      </c>
      <c r="D4" s="9" t="s">
        <v>12</v>
      </c>
      <c r="E4" s="14">
        <v>28706.0</v>
      </c>
      <c r="F4" s="14">
        <v>6026.0</v>
      </c>
      <c r="G4" s="18" t="s">
        <v>13</v>
      </c>
      <c r="H4" s="16">
        <v>28706.0</v>
      </c>
      <c r="I4" s="16">
        <v>6026.0</v>
      </c>
      <c r="J4" s="17">
        <f t="shared" si="1"/>
        <v>34732</v>
      </c>
      <c r="K4" s="5" t="str">
        <f t="shared" si="2"/>
        <v>#DIV/0!</v>
      </c>
      <c r="L4" s="5">
        <f t="shared" si="3"/>
        <v>694640</v>
      </c>
      <c r="M4" s="17">
        <f>L4*B14</f>
        <v>0.2858950687</v>
      </c>
      <c r="N4" s="17">
        <f t="shared" si="4"/>
        <v>0</v>
      </c>
      <c r="O4" s="5">
        <f t="shared" si="5"/>
        <v>0</v>
      </c>
      <c r="P4" s="5">
        <f t="shared" si="6"/>
        <v>0</v>
      </c>
      <c r="Q4" s="17">
        <f>P4*B14</f>
        <v>0</v>
      </c>
    </row>
    <row r="5">
      <c r="A5" s="7" t="s">
        <v>14</v>
      </c>
      <c r="B5" s="13">
        <v>0.0</v>
      </c>
      <c r="C5" s="13">
        <v>0.0</v>
      </c>
      <c r="D5" s="9" t="s">
        <v>14</v>
      </c>
      <c r="E5" s="14">
        <v>829141.0</v>
      </c>
      <c r="F5" s="14">
        <v>592721.0</v>
      </c>
      <c r="G5" s="11" t="s">
        <v>14</v>
      </c>
      <c r="H5" s="16">
        <v>1384072.0</v>
      </c>
      <c r="I5" s="16">
        <v>1011584.0</v>
      </c>
      <c r="J5" s="17">
        <f t="shared" si="1"/>
        <v>2395656</v>
      </c>
      <c r="K5" s="5" t="str">
        <f t="shared" si="2"/>
        <v>#DIV/0!</v>
      </c>
      <c r="L5" s="5">
        <f t="shared" si="3"/>
        <v>47913120</v>
      </c>
      <c r="M5" s="17">
        <f>L5*B14</f>
        <v>19.71974654</v>
      </c>
      <c r="N5" s="17">
        <f t="shared" si="4"/>
        <v>973794</v>
      </c>
      <c r="O5" s="5">
        <f t="shared" si="5"/>
        <v>68.48723716</v>
      </c>
      <c r="P5" s="5">
        <f t="shared" si="6"/>
        <v>19475880</v>
      </c>
      <c r="Q5" s="17">
        <f>P5*B14</f>
        <v>8.015746359</v>
      </c>
    </row>
    <row r="6">
      <c r="A6" s="7" t="s">
        <v>15</v>
      </c>
      <c r="B6" s="13">
        <v>22109.0</v>
      </c>
      <c r="C6" s="13">
        <v>837.0</v>
      </c>
      <c r="D6" s="9" t="s">
        <v>15</v>
      </c>
      <c r="E6" s="14">
        <v>24202.0</v>
      </c>
      <c r="F6" s="14">
        <v>2930.0</v>
      </c>
      <c r="G6" s="11" t="s">
        <v>15</v>
      </c>
      <c r="H6" s="16">
        <v>24569.0</v>
      </c>
      <c r="I6" s="16">
        <v>3297.0</v>
      </c>
      <c r="J6" s="17">
        <f t="shared" si="1"/>
        <v>4920</v>
      </c>
      <c r="K6" s="5">
        <f t="shared" si="2"/>
        <v>21.4416456</v>
      </c>
      <c r="L6" s="5">
        <f t="shared" si="3"/>
        <v>98400</v>
      </c>
      <c r="M6" s="17">
        <f>L6*B14</f>
        <v>0.0404987832</v>
      </c>
      <c r="N6" s="17">
        <f t="shared" si="4"/>
        <v>734</v>
      </c>
      <c r="O6" s="5">
        <f t="shared" si="5"/>
        <v>2.705292643</v>
      </c>
      <c r="P6" s="5">
        <f t="shared" si="6"/>
        <v>14680</v>
      </c>
      <c r="Q6" s="17">
        <f>P6*B14</f>
        <v>0.00604189164</v>
      </c>
    </row>
    <row r="7">
      <c r="A7" s="7" t="s">
        <v>16</v>
      </c>
      <c r="B7" s="13">
        <v>23349.0</v>
      </c>
      <c r="C7" s="13">
        <v>669.0</v>
      </c>
      <c r="D7" s="9" t="s">
        <v>16</v>
      </c>
      <c r="E7" s="14">
        <v>25596.0</v>
      </c>
      <c r="F7" s="14">
        <v>2916.0</v>
      </c>
      <c r="G7" s="11" t="s">
        <v>16</v>
      </c>
      <c r="H7" s="16">
        <v>25963.0</v>
      </c>
      <c r="I7" s="16">
        <v>3283.0</v>
      </c>
      <c r="J7" s="17">
        <f t="shared" si="1"/>
        <v>5228</v>
      </c>
      <c r="K7" s="5">
        <f t="shared" si="2"/>
        <v>21.76700808</v>
      </c>
      <c r="L7" s="5">
        <f t="shared" si="3"/>
        <v>104560</v>
      </c>
      <c r="M7" s="17">
        <f>L7*B14</f>
        <v>0.04303407288</v>
      </c>
      <c r="N7" s="17">
        <f t="shared" si="4"/>
        <v>734</v>
      </c>
      <c r="O7" s="5">
        <f t="shared" si="5"/>
        <v>2.574354658</v>
      </c>
      <c r="P7" s="5">
        <f t="shared" si="6"/>
        <v>14680</v>
      </c>
      <c r="Q7" s="17">
        <f>P7*B14</f>
        <v>0.00604189164</v>
      </c>
    </row>
    <row r="8">
      <c r="A8" s="7" t="s">
        <v>17</v>
      </c>
      <c r="B8" s="13">
        <v>25036.0</v>
      </c>
      <c r="C8" s="13">
        <v>948.0</v>
      </c>
      <c r="D8" s="9" t="s">
        <v>17</v>
      </c>
      <c r="E8" s="14">
        <v>27375.0</v>
      </c>
      <c r="F8" s="14">
        <v>3287.0</v>
      </c>
      <c r="G8" s="11" t="s">
        <v>17</v>
      </c>
      <c r="H8" s="16">
        <v>27764.0</v>
      </c>
      <c r="I8" s="16">
        <v>3654.0</v>
      </c>
      <c r="J8" s="17">
        <f t="shared" si="1"/>
        <v>5434</v>
      </c>
      <c r="K8" s="5">
        <f t="shared" si="2"/>
        <v>20.91286946</v>
      </c>
      <c r="L8" s="5">
        <f t="shared" si="3"/>
        <v>108680</v>
      </c>
      <c r="M8" s="17">
        <f>L8*B14</f>
        <v>0.04472975364</v>
      </c>
      <c r="N8" s="17">
        <f t="shared" si="4"/>
        <v>756</v>
      </c>
      <c r="O8" s="5">
        <f t="shared" si="5"/>
        <v>2.46559259</v>
      </c>
      <c r="P8" s="5">
        <f t="shared" si="6"/>
        <v>15120</v>
      </c>
      <c r="Q8" s="17">
        <f>P8*B14</f>
        <v>0.00622298376</v>
      </c>
    </row>
    <row r="9">
      <c r="A9" s="7" t="s">
        <v>18</v>
      </c>
      <c r="B9" s="13">
        <v>58183.0</v>
      </c>
      <c r="C9" s="13">
        <v>33903.0</v>
      </c>
      <c r="D9" s="9" t="s">
        <v>18</v>
      </c>
      <c r="E9" s="14">
        <v>60845.0</v>
      </c>
      <c r="F9" s="14">
        <v>36565.0</v>
      </c>
      <c r="G9" s="11" t="s">
        <v>18</v>
      </c>
      <c r="H9" s="16">
        <v>107505.0</v>
      </c>
      <c r="I9" s="16">
        <v>83225.0</v>
      </c>
      <c r="J9" s="17">
        <f t="shared" si="1"/>
        <v>98644</v>
      </c>
      <c r="K9" s="5">
        <f t="shared" si="2"/>
        <v>107.1216037</v>
      </c>
      <c r="L9" s="5">
        <f t="shared" si="3"/>
        <v>1972880</v>
      </c>
      <c r="M9" s="17">
        <f>L9*B14</f>
        <v>0.8119841402</v>
      </c>
      <c r="N9" s="17">
        <f t="shared" si="4"/>
        <v>93320</v>
      </c>
      <c r="O9" s="5">
        <f t="shared" si="5"/>
        <v>95.80125244</v>
      </c>
      <c r="P9" s="5">
        <f t="shared" si="6"/>
        <v>1866400</v>
      </c>
      <c r="Q9" s="17">
        <f>P9*B14</f>
        <v>0.7681598472</v>
      </c>
    </row>
    <row r="10">
      <c r="A10" s="7" t="s">
        <v>19</v>
      </c>
      <c r="B10" s="13">
        <v>36174.0</v>
      </c>
      <c r="C10" s="13">
        <v>13302.0</v>
      </c>
      <c r="D10" s="9" t="s">
        <v>19</v>
      </c>
      <c r="E10" s="14">
        <v>53855.0</v>
      </c>
      <c r="F10" s="14">
        <v>30983.0</v>
      </c>
      <c r="G10" s="11" t="s">
        <v>19</v>
      </c>
      <c r="H10" s="16">
        <v>91931.0</v>
      </c>
      <c r="I10" s="16">
        <v>69059.0</v>
      </c>
      <c r="J10" s="17">
        <f t="shared" si="1"/>
        <v>111514</v>
      </c>
      <c r="K10" s="5">
        <f t="shared" si="2"/>
        <v>225.3900881</v>
      </c>
      <c r="L10" s="5">
        <f t="shared" si="3"/>
        <v>2230280</v>
      </c>
      <c r="M10" s="17">
        <f>L10*B14</f>
        <v>0.9179230304</v>
      </c>
      <c r="N10" s="17">
        <f t="shared" si="4"/>
        <v>76152</v>
      </c>
      <c r="O10" s="5">
        <f t="shared" si="5"/>
        <v>89.76166341</v>
      </c>
      <c r="P10" s="5">
        <f t="shared" si="6"/>
        <v>1523040</v>
      </c>
      <c r="Q10" s="17">
        <f>P10*B14</f>
        <v>0.6268421419</v>
      </c>
    </row>
    <row r="11">
      <c r="A11" s="7" t="s">
        <v>20</v>
      </c>
      <c r="B11" s="13">
        <v>45225.0</v>
      </c>
      <c r="C11" s="13">
        <v>22353.0</v>
      </c>
      <c r="D11" s="9" t="s">
        <v>20</v>
      </c>
      <c r="E11" s="14">
        <v>48059.0</v>
      </c>
      <c r="F11" s="14">
        <v>25187.0</v>
      </c>
      <c r="G11" s="11" t="s">
        <v>20</v>
      </c>
      <c r="H11" s="16">
        <v>69790.0</v>
      </c>
      <c r="I11" s="16">
        <v>46918.0</v>
      </c>
      <c r="J11" s="17">
        <f t="shared" si="1"/>
        <v>49130</v>
      </c>
      <c r="K11" s="5">
        <f t="shared" si="2"/>
        <v>72.70117494</v>
      </c>
      <c r="L11" s="5">
        <f t="shared" si="3"/>
        <v>982600</v>
      </c>
      <c r="M11" s="17">
        <f>L11*B14</f>
        <v>0.4044116298</v>
      </c>
      <c r="N11" s="17">
        <f t="shared" si="4"/>
        <v>43462</v>
      </c>
      <c r="O11" s="5">
        <f t="shared" si="5"/>
        <v>59.33702864</v>
      </c>
      <c r="P11" s="5">
        <f t="shared" si="6"/>
        <v>869240</v>
      </c>
      <c r="Q11" s="17">
        <f>P11*B14</f>
        <v>0.3577557145</v>
      </c>
    </row>
    <row r="14">
      <c r="A14" s="19" t="s">
        <v>21</v>
      </c>
      <c r="B14" s="20">
        <f>41.1573/100000000</f>
        <v>0.000000411573</v>
      </c>
    </row>
  </sheetData>
  <drawing r:id="rId1"/>
</worksheet>
</file>