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shauncox/Desktop/Python/Computational Investing/"/>
    </mc:Choice>
  </mc:AlternateContent>
  <bookViews>
    <workbookView xWindow="0" yWindow="460" windowWidth="28580" windowHeight="17320" tabRatio="500"/>
  </bookViews>
  <sheets>
    <sheet name="Sharpe Ratio" sheetId="1" r:id="rId1"/>
    <sheet name="Orders" sheetId="2" r:id="rId2"/>
    <sheet name="Short Selling" sheetId="3" r:id="rId3"/>
    <sheet name="Exploits" sheetId="4" r:id="rId4"/>
    <sheet name="Quant" sheetId="5" r:id="rId5"/>
    <sheet name="IntrinsicValue" sheetId="6" r:id="rId6"/>
    <sheet name="CAPM" sheetId="10" r:id="rId7"/>
    <sheet name="Numpy" sheetId="11" r:id="rId8"/>
    <sheet name="QSTK" sheetId="12" r:id="rId9"/>
    <sheet name="HW1 - AssessPorfolio" sheetId="13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I13" i="11"/>
  <c r="C25" i="1"/>
  <c r="C26" i="1"/>
  <c r="E25" i="1"/>
</calcChain>
</file>

<file path=xl/sharedStrings.xml><?xml version="1.0" encoding="utf-8"?>
<sst xmlns="http://schemas.openxmlformats.org/spreadsheetml/2006/main" count="204" uniqueCount="189">
  <si>
    <t>Standard Dev of Stock's Risk</t>
  </si>
  <si>
    <t>*Higher Sharpe ratio is better</t>
  </si>
  <si>
    <t xml:space="preserve">S = </t>
  </si>
  <si>
    <t>E [Return - Risk Free Return]</t>
  </si>
  <si>
    <t>Standard Deviation</t>
  </si>
  <si>
    <t>=</t>
  </si>
  <si>
    <t>sqrt( var(R - Rf) )</t>
  </si>
  <si>
    <t>E [R - Rf]</t>
  </si>
  <si>
    <t>S =</t>
  </si>
  <si>
    <t xml:space="preserve">k * </t>
  </si>
  <si>
    <t>stdev(daily return)</t>
  </si>
  <si>
    <t>avg daily return</t>
  </si>
  <si>
    <t xml:space="preserve">k = </t>
  </si>
  <si>
    <t>Question:</t>
  </si>
  <si>
    <t>S=</t>
  </si>
  <si>
    <t>* sqrt(250)</t>
  </si>
  <si>
    <t xml:space="preserve">* </t>
  </si>
  <si>
    <t xml:space="preserve">s = </t>
  </si>
  <si>
    <r>
      <rPr>
        <b/>
        <sz val="20"/>
        <color rgb="FFC00000"/>
        <rFont val="Calibri (Body)"/>
      </rPr>
      <t>SHARPE RATIO</t>
    </r>
    <r>
      <rPr>
        <sz val="20"/>
        <color rgb="FFC00000"/>
        <rFont val="Calibri (Body)"/>
      </rPr>
      <t xml:space="preserve"> </t>
    </r>
    <r>
      <rPr>
        <sz val="20"/>
        <color theme="1"/>
        <rFont val="Calibri"/>
        <family val="2"/>
        <scheme val="minor"/>
      </rPr>
      <t>= Reward / Risk</t>
    </r>
  </si>
  <si>
    <t xml:space="preserve">Daily Returns </t>
  </si>
  <si>
    <t>Consider stocks that have same returns; the one with the higher Sharpe Ratio is the better, less volatile investment</t>
  </si>
  <si>
    <t>Market</t>
  </si>
  <si>
    <t>Buy / sell shares at the available price</t>
  </si>
  <si>
    <t>Limit</t>
  </si>
  <si>
    <t>Buy shares at a maximum price</t>
  </si>
  <si>
    <t>Or sell shares at a minimum price</t>
  </si>
  <si>
    <t>The Order Book</t>
  </si>
  <si>
    <t>Ask prices</t>
  </si>
  <si>
    <t>Bid prices</t>
  </si>
  <si>
    <t>What people are willing to sell for</t>
  </si>
  <si>
    <r>
      <rPr>
        <b/>
        <sz val="12"/>
        <color theme="1"/>
        <rFont val="Calibri"/>
        <family val="2"/>
        <scheme val="minor"/>
      </rPr>
      <t>Spread</t>
    </r>
    <r>
      <rPr>
        <sz val="12"/>
        <color theme="1"/>
        <rFont val="Calibri"/>
        <family val="2"/>
        <scheme val="minor"/>
      </rPr>
      <t xml:space="preserve"> =</t>
    </r>
  </si>
  <si>
    <t>Lowest Bid - Highest Ask</t>
  </si>
  <si>
    <t>Ask</t>
  </si>
  <si>
    <t>Bid</t>
  </si>
  <si>
    <t>Spread = 100 - 99.95 = 0.05</t>
  </si>
  <si>
    <t>What people are willing to pay for</t>
  </si>
  <si>
    <t>What if someone wants to buy 200 shares at market?</t>
  </si>
  <si>
    <t>What if someone wants to sell 200 shares at market?</t>
  </si>
  <si>
    <t xml:space="preserve"> &gt;&gt; 200 shares bought for $100 per share</t>
  </si>
  <si>
    <t>&gt;&gt; 100 shares sold for 99.95, 50 shares sold for 99.90 and 50 shares sold for 99.85</t>
  </si>
  <si>
    <t>Questions</t>
  </si>
  <si>
    <t>Price</t>
  </si>
  <si>
    <t>Volume</t>
  </si>
  <si>
    <t>This particular Order Book above has a GREATER SELL side than BUY side</t>
  </si>
  <si>
    <t>** If there is more ask volume than bid volume one could predict that the stock will drop</t>
  </si>
  <si>
    <t>Sell Short</t>
  </si>
  <si>
    <t>bet against the stock</t>
  </si>
  <si>
    <t>Short Selling</t>
  </si>
  <si>
    <t>Borrow shares from ..</t>
  </si>
  <si>
    <t>Sell shares</t>
  </si>
  <si>
    <t>You now have:</t>
  </si>
  <si>
    <t>Cash on hand</t>
  </si>
  <si>
    <t>Shares owed</t>
  </si>
  <si>
    <t>Borrow 100 shares of IBM</t>
  </si>
  <si>
    <t>Sell shares for $100/share = $10,000</t>
  </si>
  <si>
    <t>You have $10,000 on hand</t>
  </si>
  <si>
    <t>Short selling EXAMPLE &gt;&gt;</t>
  </si>
  <si>
    <t>Stock drops to $90 per share</t>
  </si>
  <si>
    <t>Sell shares for $9,000; make $1,000</t>
  </si>
  <si>
    <t>Close position and return shares to lender</t>
  </si>
  <si>
    <t>What happens if price goes up??</t>
  </si>
  <si>
    <t>If price goes to $101, you lose $100</t>
  </si>
  <si>
    <t>Who do you pay the $100 to? The lender?</t>
  </si>
  <si>
    <t>How Hedge Funds Exploit Market Mechanics</t>
  </si>
  <si>
    <t>Set up co-location at the Exchange where they process orders much quicker than Joe Schmo</t>
  </si>
  <si>
    <t>Arbitrage</t>
  </si>
  <si>
    <t>Order Book Observation</t>
  </si>
  <si>
    <t>EX) notice that ask volume exceeds bid volume; stock will drop</t>
  </si>
  <si>
    <t>When hedge funds identify differences in bid/ask prices</t>
  </si>
  <si>
    <t>EX) ask of 100.05 on the NASDAQ, while bid is 100.10 on NYSE, then hedge fund will buy for 100.05 from NASDAQ and sell for 100.10 to buyer on NYSE</t>
  </si>
  <si>
    <t>Infosource - example of receiving Dept of Labor news before anyone else</t>
  </si>
  <si>
    <t>N-day forecast</t>
  </si>
  <si>
    <t>Current Portfolio</t>
  </si>
  <si>
    <t>Target portfolio</t>
  </si>
  <si>
    <t>Historical Price Data - important to reduce risk</t>
  </si>
  <si>
    <t>Trading Algorithm - portfolio optimizer - can use machine learning</t>
  </si>
  <si>
    <t>Information feed - news releases, analyst estimates</t>
  </si>
  <si>
    <t>DAILY RETURNS</t>
  </si>
  <si>
    <t>MONTHLY RETURNS</t>
  </si>
  <si>
    <t>avg monthly return</t>
  </si>
  <si>
    <t>stdev(monthly return)</t>
  </si>
  <si>
    <t>sqrt(12)  // 12 equals number of months in trading yr</t>
  </si>
  <si>
    <t>How to estimate a company's value:</t>
  </si>
  <si>
    <t>Market Cap</t>
  </si>
  <si>
    <t>Future Dividends</t>
  </si>
  <si>
    <t>Book Value</t>
  </si>
  <si>
    <t>What is current value of a Future $1?</t>
  </si>
  <si>
    <t>Year 1</t>
  </si>
  <si>
    <t>Year 2</t>
  </si>
  <si>
    <t>Year 3</t>
  </si>
  <si>
    <t>Year 4</t>
  </si>
  <si>
    <t>Year 5</t>
  </si>
  <si>
    <t>Assume 5% interest earned</t>
  </si>
  <si>
    <t>0.95^1</t>
  </si>
  <si>
    <t>0.95^2</t>
  </si>
  <si>
    <t>0.95^3</t>
  </si>
  <si>
    <t>0.95^4</t>
  </si>
  <si>
    <t>0.95^5</t>
  </si>
  <si>
    <t>What is $1 worth now?</t>
  </si>
  <si>
    <t>of Company</t>
  </si>
  <si>
    <t xml:space="preserve">Present Value = </t>
  </si>
  <si>
    <t>∞</t>
  </si>
  <si>
    <t>i = 1</t>
  </si>
  <si>
    <t>𝚺 0.95^i</t>
  </si>
  <si>
    <t>0.95 is the discount rate</t>
  </si>
  <si>
    <t>Fundamental Analysis</t>
  </si>
  <si>
    <t>Value = Book Value + Intrinsic Value(future returns)</t>
  </si>
  <si>
    <t xml:space="preserve">Intrinsic Value = </t>
  </si>
  <si>
    <t>sum(dividend * gamma^i) = dividend * (1/(1 - gamma))</t>
  </si>
  <si>
    <t xml:space="preserve">Book Value = </t>
  </si>
  <si>
    <t>Total Assets - Intangible Assets - Liabilities</t>
  </si>
  <si>
    <t>Market Value =</t>
  </si>
  <si>
    <t>total shares * share price</t>
  </si>
  <si>
    <t>Efficient Markets Hypothesis (EMH) - states that the market value of a company is correct because the market responds efficiently to information</t>
  </si>
  <si>
    <t>What about irrational herd mentality?</t>
  </si>
  <si>
    <t>- states index investing better than picking individual stocks</t>
  </si>
  <si>
    <t>- stocks generally follow the market's behavior; if S&amp;P 500 is up, then the stock is probably up</t>
  </si>
  <si>
    <t>CAPM: Assumptions</t>
  </si>
  <si>
    <t>Return on stock is SYSTEMATIC and RESIDUAL</t>
  </si>
  <si>
    <t>Expected residual value = 0</t>
  </si>
  <si>
    <t>Market Return =</t>
  </si>
  <si>
    <t>RFR + Excess Return</t>
  </si>
  <si>
    <t>= return of stock = (Beta) (Return of market) + alpha</t>
  </si>
  <si>
    <t>Capital Assets Pricing Model</t>
  </si>
  <si>
    <r>
      <t>r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 xml:space="preserve"> = (β</t>
    </r>
    <r>
      <rPr>
        <b/>
        <vertAlign val="subscript"/>
        <sz val="20"/>
        <color theme="1"/>
        <rFont val="Calibri (Body)"/>
      </rPr>
      <t>i</t>
    </r>
    <r>
      <rPr>
        <b/>
        <sz val="20"/>
        <color theme="1"/>
        <rFont val="Calibri"/>
        <scheme val="minor"/>
      </rPr>
      <t>)(r</t>
    </r>
    <r>
      <rPr>
        <b/>
        <vertAlign val="subscript"/>
        <sz val="20"/>
        <color theme="1"/>
        <rFont val="Calibri (Body)"/>
      </rPr>
      <t>m</t>
    </r>
    <r>
      <rPr>
        <b/>
        <sz val="20"/>
        <color theme="1"/>
        <rFont val="Calibri"/>
        <scheme val="minor"/>
      </rPr>
      <t>) + α</t>
    </r>
    <r>
      <rPr>
        <b/>
        <vertAlign val="subscript"/>
        <sz val="20"/>
        <color theme="1"/>
        <rFont val="Calibri (Body)"/>
      </rPr>
      <t>i</t>
    </r>
  </si>
  <si>
    <t>Beta is proportion attributed to stock, alpha is unique attribute to stock</t>
  </si>
  <si>
    <t>Run Python from Command Line</t>
  </si>
  <si>
    <t>$ python tutorial1.py</t>
  </si>
  <si>
    <t>or</t>
  </si>
  <si>
    <t xml:space="preserve">$ python   </t>
  </si>
  <si>
    <t>&gt;&gt;&gt; execfile('tutorial1.py')</t>
  </si>
  <si>
    <t>See &gt;&gt;&gt;</t>
  </si>
  <si>
    <t>http://wiki.quantsoftware.org/index.php?title=Numpy_Tutorial_1</t>
  </si>
  <si>
    <t xml:space="preserve">Example &gt;&gt; </t>
  </si>
  <si>
    <t xml:space="preserve">squareArray = </t>
  </si>
  <si>
    <t>[[ 2  4  6]</t>
  </si>
  <si>
    <t>[ 8  0 12]</t>
  </si>
  <si>
    <t>[ 2  2  2]]</t>
  </si>
  <si>
    <t>clampedSqArray[ (squareArray-sqAverage) &gt; sqStdDev ] = sqAverage+sqStdDev</t>
  </si>
  <si>
    <t>&gt;&gt; This says that any array value - array avg that &gt; array stdDev, then set to array avg + array stdDev</t>
  </si>
  <si>
    <t>stdDev</t>
  </si>
  <si>
    <t>NUMPY</t>
  </si>
  <si>
    <t>QSTK (Quant Software Tool Kit)</t>
  </si>
  <si>
    <t>http://wiki.quantsoftware.org/index.php?title=QSTK_Tutorial_1</t>
  </si>
  <si>
    <t>Accessing Data:</t>
  </si>
  <si>
    <t>1.  4 equities</t>
  </si>
  <si>
    <t>2.  Determine optimal allocation that provides the best (highest) Sharpe Ratio</t>
  </si>
  <si>
    <t>3.  Hold for entire year of 2011</t>
  </si>
  <si>
    <t>HW - PART 1</t>
  </si>
  <si>
    <t>Examples/Basic/Tutorial1.py</t>
  </si>
  <si>
    <t>Examples/Basic/Tutorial3.py - do not use method in tuturial3 for HW1</t>
  </si>
  <si>
    <t>&gt;&gt; no daily rebalancing</t>
  </si>
  <si>
    <t>HW - PART 2</t>
  </si>
  <si>
    <t>1. Write a Python function called simulate()</t>
  </si>
  <si>
    <t>2. Inputs</t>
  </si>
  <si>
    <t>*</t>
  </si>
  <si>
    <t>Start Date</t>
  </si>
  <si>
    <t>End Date</t>
  </si>
  <si>
    <t>Symbols</t>
  </si>
  <si>
    <t>Allocations</t>
  </si>
  <si>
    <t>3. Outputs</t>
  </si>
  <si>
    <t>Standard deviation of returns of portfolio</t>
  </si>
  <si>
    <t>Average daily returns of portfolio</t>
  </si>
  <si>
    <t>Cumulative return of portfolio</t>
  </si>
  <si>
    <t>Figure out value of each investment every day</t>
  </si>
  <si>
    <t>Call to the Function:</t>
  </si>
  <si>
    <t>vol, daily_ret, sharpe, cum_ret = simulate(startdate, enddate, ['GOOG','AAPL','GLD','XOM'], [0.2,0.3,0.4,0.1])</t>
  </si>
  <si>
    <t>**Check results against results on WIKI</t>
  </si>
  <si>
    <t>HW - PART 3</t>
  </si>
  <si>
    <t>1. Use simulate() function to build a porfolio optimizer</t>
  </si>
  <si>
    <t>2. Use nested for loops that tests every legal set of allocations, i.e. &gt;&gt;</t>
  </si>
  <si>
    <t>a. allocation must add up to 1.0</t>
  </si>
  <si>
    <t>b. allocations increment of 0.10 only</t>
  </si>
  <si>
    <t>Create a chart to plot the porfolio results (not required)</t>
  </si>
  <si>
    <t>Example Output:</t>
  </si>
  <si>
    <t>Start Date: January 1, 2011</t>
  </si>
  <si>
    <t>End Date: December 31, 2011</t>
  </si>
  <si>
    <t>Symbols: ['AAPL', 'GLD', 'GOOG', 'XOM']</t>
  </si>
  <si>
    <t>HW - PART 4</t>
  </si>
  <si>
    <t>Sharpe ratio of portfolio ** (assume 252 days per year)</t>
  </si>
  <si>
    <t>sqrt(250)  // 250 equals number of days in trading yr ** or should this be 252 trading days in year????</t>
  </si>
  <si>
    <t>sqrt(250) =</t>
  </si>
  <si>
    <t>sqrt(252) =</t>
  </si>
  <si>
    <t>Sharpe Ratio (Portfolio): 1.02828403099</t>
  </si>
  <si>
    <t>*Optimal Allocations: [0.4, 0.4, 0.0, 0.2]</t>
  </si>
  <si>
    <t>Volatility (stdev of daily returns of Portfolio):  0.0101467067654</t>
  </si>
  <si>
    <t>Average Daily Return (Porfolio):  0.000657261102001</t>
  </si>
  <si>
    <t>Cumulative Return (Porfolio):  1.16487261965</t>
  </si>
  <si>
    <t>What is sharpe ratio for fund with avg daily return of 0.005 and stdev(of daily returns) of 0.04; assume 250 days in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</si>
</sst>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 (Body)"/>
    </font>
    <font>
      <sz val="20"/>
      <color rgb="FFC00000"/>
      <name val="Calibri (Body)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2060"/>
      <name val="Calibri"/>
      <scheme val="minor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6"/>
      <color indexed="8"/>
      <name val="Calibri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indexed="8"/>
      <name val="Calibri"/>
      <scheme val="minor"/>
    </font>
    <font>
      <b/>
      <sz val="16"/>
      <color rgb="FFC00000"/>
      <name val="Calibri"/>
      <scheme val="minor"/>
    </font>
    <font>
      <i/>
      <sz val="12"/>
      <color rgb="FFC00000"/>
      <name val="Calibri"/>
      <scheme val="minor"/>
    </font>
    <font>
      <b/>
      <sz val="18"/>
      <color rgb="FF7030A0"/>
      <name val="Calibri"/>
      <scheme val="minor"/>
    </font>
    <font>
      <i/>
      <sz val="14"/>
      <color theme="1"/>
      <name val="Calibri"/>
      <scheme val="minor"/>
    </font>
    <font>
      <i/>
      <sz val="14"/>
      <color indexed="8"/>
      <name val="Calibri"/>
      <scheme val="minor"/>
    </font>
    <font>
      <b/>
      <sz val="20"/>
      <color theme="1"/>
      <name val="Calibri"/>
      <scheme val="minor"/>
    </font>
    <font>
      <b/>
      <vertAlign val="subscript"/>
      <sz val="20"/>
      <color theme="1"/>
      <name val="Calibri (Body)"/>
    </font>
    <font>
      <b/>
      <sz val="12"/>
      <color rgb="FFC00000"/>
      <name val="Calibri"/>
      <family val="2"/>
      <scheme val="minor"/>
    </font>
    <font>
      <b/>
      <i/>
      <sz val="14"/>
      <color rgb="FFFF0000"/>
      <name val="Calibri"/>
      <scheme val="minor"/>
    </font>
    <font>
      <sz val="10"/>
      <color theme="1"/>
      <name val="Arial Unicode MS"/>
    </font>
    <font>
      <b/>
      <sz val="14"/>
      <color rgb="FFFF0000"/>
      <name val="Calibri"/>
      <scheme val="minor"/>
    </font>
    <font>
      <sz val="18"/>
      <color rgb="FF002060"/>
      <name val="Arial Rounded MT Bold"/>
    </font>
    <font>
      <b/>
      <sz val="18"/>
      <color theme="1"/>
      <name val="Calibri"/>
      <scheme val="minor"/>
    </font>
    <font>
      <sz val="16"/>
      <color rgb="FFFF0000"/>
      <name val="Calibri"/>
      <family val="2"/>
      <scheme val="minor"/>
    </font>
    <font>
      <b/>
      <sz val="10"/>
      <color rgb="FF7030A0"/>
      <name val="Arial Unicode MS"/>
    </font>
    <font>
      <i/>
      <sz val="12"/>
      <color theme="1"/>
      <name val="Calibri"/>
      <scheme val="minor"/>
    </font>
    <font>
      <b/>
      <sz val="14"/>
      <color rgb="FF7030A0"/>
      <name val="Calibri"/>
      <scheme val="minor"/>
    </font>
    <font>
      <b/>
      <sz val="14"/>
      <color rgb="FFC00000"/>
      <name val="Calibri"/>
      <family val="2"/>
      <scheme val="minor"/>
    </font>
    <font>
      <b/>
      <i/>
      <u/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quotePrefix="1"/>
    <xf numFmtId="0" fontId="0" fillId="0" borderId="2" xfId="0" applyFill="1" applyBorder="1" applyAlignment="1"/>
    <xf numFmtId="0" fontId="2" fillId="0" borderId="0" xfId="0" applyFont="1"/>
    <xf numFmtId="0" fontId="3" fillId="0" borderId="0" xfId="0" applyFont="1"/>
    <xf numFmtId="44" fontId="0" fillId="0" borderId="0" xfId="1" applyFont="1"/>
    <xf numFmtId="44" fontId="0" fillId="2" borderId="0" xfId="1" applyFont="1" applyFill="1"/>
    <xf numFmtId="0" fontId="0" fillId="2" borderId="0" xfId="0" applyFill="1"/>
    <xf numFmtId="44" fontId="0" fillId="3" borderId="0" xfId="1" applyFont="1" applyFill="1"/>
    <xf numFmtId="0" fontId="0" fillId="3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indent="2"/>
    </xf>
    <xf numFmtId="0" fontId="6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5" fillId="0" borderId="0" xfId="0" applyFont="1" applyAlignme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quotePrefix="1" applyAlignment="1">
      <alignment horizontal="left" indent="2"/>
    </xf>
    <xf numFmtId="0" fontId="0" fillId="0" borderId="0" xfId="0" applyFont="1"/>
    <xf numFmtId="49" fontId="23" fillId="0" borderId="0" xfId="0" quotePrefix="1" applyNumberFormat="1" applyFont="1" applyAlignment="1">
      <alignment horizontal="left" indent="2"/>
    </xf>
    <xf numFmtId="49" fontId="25" fillId="0" borderId="0" xfId="0" quotePrefix="1" applyNumberFormat="1" applyFont="1" applyAlignment="1">
      <alignment horizontal="left" indent="2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Alignment="1">
      <alignment horizontal="right" inden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0" fillId="2" borderId="0" xfId="0" applyFill="1" applyAlignment="1">
      <alignment horizontal="right" indent="1"/>
    </xf>
    <xf numFmtId="0" fontId="0" fillId="0" borderId="2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L26"/>
  <sheetViews>
    <sheetView tabSelected="1" topLeftCell="A4" zoomScale="110" zoomScaleNormal="110" zoomScalePageLayoutView="110" workbookViewId="0">
      <selection activeCell="I14" sqref="I14"/>
    </sheetView>
  </sheetViews>
  <sheetFormatPr baseColWidth="10" defaultRowHeight="16" x14ac:dyDescent="0.2"/>
  <cols>
    <col min="1" max="1" width="3.5" customWidth="1"/>
    <col min="2" max="2" width="3.33203125" customWidth="1"/>
    <col min="3" max="3" width="16.1640625" customWidth="1"/>
    <col min="4" max="4" width="2.83203125" customWidth="1"/>
    <col min="6" max="6" width="13.33203125" customWidth="1"/>
  </cols>
  <sheetData>
    <row r="1" spans="1:12" ht="26" x14ac:dyDescent="0.3">
      <c r="A1" s="5" t="s">
        <v>18</v>
      </c>
    </row>
    <row r="2" spans="1:12" x14ac:dyDescent="0.2">
      <c r="B2" t="s">
        <v>19</v>
      </c>
    </row>
    <row r="3" spans="1:12" x14ac:dyDescent="0.2">
      <c r="B3" t="s">
        <v>0</v>
      </c>
    </row>
    <row r="4" spans="1:12" x14ac:dyDescent="0.2">
      <c r="B4" t="s">
        <v>1</v>
      </c>
    </row>
    <row r="5" spans="1:12" x14ac:dyDescent="0.2">
      <c r="B5" t="s">
        <v>20</v>
      </c>
    </row>
    <row r="7" spans="1:12" x14ac:dyDescent="0.2">
      <c r="A7" t="s">
        <v>2</v>
      </c>
      <c r="B7" s="1" t="s">
        <v>7</v>
      </c>
      <c r="C7" s="1"/>
      <c r="D7" s="2" t="s">
        <v>5</v>
      </c>
      <c r="E7" s="1" t="s">
        <v>3</v>
      </c>
      <c r="F7" s="1"/>
    </row>
    <row r="8" spans="1:12" x14ac:dyDescent="0.2">
      <c r="B8" s="3" t="s">
        <v>4</v>
      </c>
      <c r="C8" s="3"/>
      <c r="E8" s="49" t="s">
        <v>6</v>
      </c>
      <c r="F8" s="49"/>
    </row>
    <row r="10" spans="1:12" ht="19" x14ac:dyDescent="0.25">
      <c r="A10" s="18" t="s">
        <v>77</v>
      </c>
    </row>
    <row r="11" spans="1:12" x14ac:dyDescent="0.2">
      <c r="A11" t="s">
        <v>8</v>
      </c>
      <c r="B11" t="s">
        <v>9</v>
      </c>
      <c r="C11" s="1" t="s">
        <v>11</v>
      </c>
      <c r="K11" t="s">
        <v>181</v>
      </c>
      <c r="L11">
        <f>SQRT(250)</f>
        <v>15.811388300841896</v>
      </c>
    </row>
    <row r="12" spans="1:12" x14ac:dyDescent="0.2">
      <c r="C12" t="s">
        <v>10</v>
      </c>
      <c r="K12" t="s">
        <v>182</v>
      </c>
      <c r="L12">
        <f>SQRT(252)</f>
        <v>15.874507866387544</v>
      </c>
    </row>
    <row r="13" spans="1:12" x14ac:dyDescent="0.2">
      <c r="B13" t="s">
        <v>12</v>
      </c>
      <c r="C13" t="s">
        <v>180</v>
      </c>
    </row>
    <row r="15" spans="1:12" ht="19" x14ac:dyDescent="0.25">
      <c r="A15" s="18" t="s">
        <v>78</v>
      </c>
    </row>
    <row r="16" spans="1:12" x14ac:dyDescent="0.2">
      <c r="A16" t="s">
        <v>8</v>
      </c>
      <c r="B16" t="s">
        <v>9</v>
      </c>
      <c r="C16" s="1" t="s">
        <v>79</v>
      </c>
    </row>
    <row r="17" spans="1:5" x14ac:dyDescent="0.2">
      <c r="C17" t="s">
        <v>80</v>
      </c>
    </row>
    <row r="18" spans="1:5" x14ac:dyDescent="0.2">
      <c r="B18" t="s">
        <v>12</v>
      </c>
      <c r="C18" t="s">
        <v>81</v>
      </c>
    </row>
    <row r="21" spans="1:5" x14ac:dyDescent="0.2">
      <c r="A21" t="s">
        <v>13</v>
      </c>
    </row>
    <row r="22" spans="1:5" x14ac:dyDescent="0.2">
      <c r="B22" s="4" t="s">
        <v>188</v>
      </c>
    </row>
    <row r="23" spans="1:5" x14ac:dyDescent="0.2">
      <c r="B23" t="s">
        <v>14</v>
      </c>
      <c r="C23" s="1">
        <v>5.0000000000000001E-3</v>
      </c>
      <c r="D23" t="s">
        <v>15</v>
      </c>
    </row>
    <row r="24" spans="1:5" x14ac:dyDescent="0.2">
      <c r="C24">
        <v>0.04</v>
      </c>
    </row>
    <row r="25" spans="1:5" x14ac:dyDescent="0.2">
      <c r="B25" t="s">
        <v>2</v>
      </c>
      <c r="C25">
        <f>0.005/0.04</f>
        <v>0.125</v>
      </c>
      <c r="D25" t="s">
        <v>16</v>
      </c>
      <c r="E25">
        <f>SQRT(250)</f>
        <v>15.811388300841896</v>
      </c>
    </row>
    <row r="26" spans="1:5" x14ac:dyDescent="0.2">
      <c r="B26" t="s">
        <v>17</v>
      </c>
      <c r="C26">
        <f>C25*E25</f>
        <v>1.976423537605237</v>
      </c>
    </row>
  </sheetData>
  <mergeCells count="1">
    <mergeCell ref="E8:F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9" zoomScale="120" zoomScaleNormal="120" zoomScalePageLayoutView="120" workbookViewId="0">
      <selection activeCell="B50" sqref="B50"/>
    </sheetView>
  </sheetViews>
  <sheetFormatPr baseColWidth="10" defaultRowHeight="16" x14ac:dyDescent="0.2"/>
  <cols>
    <col min="1" max="1" width="7.1640625" customWidth="1"/>
    <col min="2" max="2" width="8" customWidth="1"/>
  </cols>
  <sheetData>
    <row r="1" spans="1:7" x14ac:dyDescent="0.2">
      <c r="A1" s="8" t="s">
        <v>145</v>
      </c>
      <c r="B1" s="8"/>
      <c r="C1" s="8"/>
    </row>
    <row r="2" spans="1:7" x14ac:dyDescent="0.2">
      <c r="A2" t="s">
        <v>146</v>
      </c>
    </row>
    <row r="3" spans="1:7" x14ac:dyDescent="0.2">
      <c r="A3" s="8" t="s">
        <v>147</v>
      </c>
      <c r="B3" s="8"/>
      <c r="C3" s="8"/>
    </row>
    <row r="5" spans="1:7" ht="19" x14ac:dyDescent="0.25">
      <c r="A5" s="18" t="s">
        <v>148</v>
      </c>
    </row>
    <row r="6" spans="1:7" x14ac:dyDescent="0.2">
      <c r="B6" s="8" t="s">
        <v>149</v>
      </c>
      <c r="C6" s="8"/>
      <c r="D6" s="8"/>
      <c r="E6" s="8"/>
    </row>
    <row r="7" spans="1:7" x14ac:dyDescent="0.2">
      <c r="B7" t="s">
        <v>150</v>
      </c>
    </row>
    <row r="8" spans="1:7" x14ac:dyDescent="0.2">
      <c r="C8" t="s">
        <v>151</v>
      </c>
    </row>
    <row r="11" spans="1:7" ht="19" x14ac:dyDescent="0.25">
      <c r="A11" s="46" t="s">
        <v>152</v>
      </c>
    </row>
    <row r="12" spans="1:7" x14ac:dyDescent="0.2">
      <c r="B12" s="8" t="s">
        <v>153</v>
      </c>
      <c r="C12" s="8"/>
      <c r="D12" s="8"/>
      <c r="E12" s="8"/>
      <c r="G12" t="s">
        <v>164</v>
      </c>
    </row>
    <row r="13" spans="1:7" x14ac:dyDescent="0.2">
      <c r="B13" s="8" t="s">
        <v>154</v>
      </c>
      <c r="C13" s="8"/>
      <c r="D13" s="8"/>
      <c r="E13" s="8"/>
    </row>
    <row r="14" spans="1:7" x14ac:dyDescent="0.2">
      <c r="B14" s="48" t="s">
        <v>155</v>
      </c>
      <c r="C14" s="8" t="s">
        <v>156</v>
      </c>
      <c r="D14" s="8"/>
      <c r="E14" s="8"/>
    </row>
    <row r="15" spans="1:7" x14ac:dyDescent="0.2">
      <c r="B15" s="48" t="s">
        <v>155</v>
      </c>
      <c r="C15" s="8" t="s">
        <v>157</v>
      </c>
      <c r="D15" s="8"/>
      <c r="E15" s="8"/>
    </row>
    <row r="16" spans="1:7" x14ac:dyDescent="0.2">
      <c r="B16" s="48" t="s">
        <v>155</v>
      </c>
      <c r="C16" s="8" t="s">
        <v>158</v>
      </c>
      <c r="D16" s="8"/>
      <c r="E16" s="8"/>
    </row>
    <row r="17" spans="1:5" x14ac:dyDescent="0.2">
      <c r="B17" s="48" t="s">
        <v>155</v>
      </c>
      <c r="C17" s="8" t="s">
        <v>159</v>
      </c>
      <c r="D17" s="8"/>
      <c r="E17" s="8"/>
    </row>
    <row r="18" spans="1:5" x14ac:dyDescent="0.2">
      <c r="B18" t="s">
        <v>160</v>
      </c>
    </row>
    <row r="19" spans="1:5" x14ac:dyDescent="0.2">
      <c r="B19" s="42" t="s">
        <v>155</v>
      </c>
      <c r="C19" t="s">
        <v>162</v>
      </c>
    </row>
    <row r="20" spans="1:5" x14ac:dyDescent="0.2">
      <c r="B20" s="42" t="s">
        <v>155</v>
      </c>
      <c r="C20" t="s">
        <v>161</v>
      </c>
    </row>
    <row r="21" spans="1:5" x14ac:dyDescent="0.2">
      <c r="B21" s="42" t="s">
        <v>155</v>
      </c>
      <c r="C21" t="s">
        <v>179</v>
      </c>
    </row>
    <row r="22" spans="1:5" x14ac:dyDescent="0.2">
      <c r="B22" s="42" t="s">
        <v>155</v>
      </c>
      <c r="C22" t="s">
        <v>163</v>
      </c>
    </row>
    <row r="24" spans="1:5" x14ac:dyDescent="0.2">
      <c r="B24" s="13" t="s">
        <v>165</v>
      </c>
    </row>
    <row r="25" spans="1:5" ht="17" x14ac:dyDescent="0.25">
      <c r="C25" s="43" t="s">
        <v>166</v>
      </c>
    </row>
    <row r="27" spans="1:5" x14ac:dyDescent="0.2">
      <c r="B27" s="44" t="s">
        <v>167</v>
      </c>
    </row>
    <row r="28" spans="1:5" x14ac:dyDescent="0.2">
      <c r="B28" s="44"/>
    </row>
    <row r="30" spans="1:5" ht="19" x14ac:dyDescent="0.25">
      <c r="A30" s="45" t="s">
        <v>168</v>
      </c>
    </row>
    <row r="31" spans="1:5" x14ac:dyDescent="0.2">
      <c r="B31" t="s">
        <v>169</v>
      </c>
    </row>
    <row r="32" spans="1:5" x14ac:dyDescent="0.2">
      <c r="B32" t="s">
        <v>170</v>
      </c>
    </row>
    <row r="33" spans="1:3" x14ac:dyDescent="0.2">
      <c r="C33" t="s">
        <v>171</v>
      </c>
    </row>
    <row r="34" spans="1:3" x14ac:dyDescent="0.2">
      <c r="C34" t="s">
        <v>172</v>
      </c>
    </row>
    <row r="37" spans="1:3" ht="19" x14ac:dyDescent="0.25">
      <c r="A37" s="46" t="s">
        <v>178</v>
      </c>
    </row>
    <row r="38" spans="1:3" x14ac:dyDescent="0.2">
      <c r="B38" t="s">
        <v>173</v>
      </c>
    </row>
    <row r="41" spans="1:3" ht="19" x14ac:dyDescent="0.25">
      <c r="A41" s="47" t="s">
        <v>174</v>
      </c>
    </row>
    <row r="42" spans="1:3" ht="17" x14ac:dyDescent="0.25">
      <c r="B42" s="37" t="s">
        <v>175</v>
      </c>
    </row>
    <row r="43" spans="1:3" ht="17" x14ac:dyDescent="0.25">
      <c r="B43" s="37" t="s">
        <v>176</v>
      </c>
    </row>
    <row r="44" spans="1:3" ht="17" x14ac:dyDescent="0.25">
      <c r="B44" s="37" t="s">
        <v>177</v>
      </c>
    </row>
    <row r="45" spans="1:3" ht="17" x14ac:dyDescent="0.25">
      <c r="B45" s="37" t="s">
        <v>184</v>
      </c>
    </row>
    <row r="46" spans="1:3" ht="17" x14ac:dyDescent="0.25">
      <c r="B46" s="37" t="s">
        <v>183</v>
      </c>
    </row>
    <row r="47" spans="1:3" ht="17" x14ac:dyDescent="0.25">
      <c r="B47" s="37" t="s">
        <v>185</v>
      </c>
    </row>
    <row r="48" spans="1:3" ht="17" x14ac:dyDescent="0.25">
      <c r="B48" s="37" t="s">
        <v>186</v>
      </c>
    </row>
    <row r="49" spans="2:2" ht="17" x14ac:dyDescent="0.25">
      <c r="B49" s="37" t="s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E25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9.33203125" customWidth="1"/>
  </cols>
  <sheetData>
    <row r="1" spans="1:5" x14ac:dyDescent="0.2">
      <c r="A1" t="s">
        <v>21</v>
      </c>
      <c r="B1" t="s">
        <v>22</v>
      </c>
    </row>
    <row r="3" spans="1:5" x14ac:dyDescent="0.2">
      <c r="A3" t="s">
        <v>23</v>
      </c>
      <c r="B3" t="s">
        <v>24</v>
      </c>
    </row>
    <row r="4" spans="1:5" x14ac:dyDescent="0.2">
      <c r="B4" t="s">
        <v>25</v>
      </c>
    </row>
    <row r="6" spans="1:5" ht="19" x14ac:dyDescent="0.25">
      <c r="A6" s="12" t="s">
        <v>26</v>
      </c>
      <c r="C6" s="14" t="s">
        <v>41</v>
      </c>
      <c r="D6" s="14" t="s">
        <v>42</v>
      </c>
    </row>
    <row r="7" spans="1:5" x14ac:dyDescent="0.2">
      <c r="B7" t="s">
        <v>32</v>
      </c>
      <c r="C7" s="6">
        <v>100.1</v>
      </c>
      <c r="D7">
        <v>100</v>
      </c>
    </row>
    <row r="8" spans="1:5" x14ac:dyDescent="0.2">
      <c r="B8" t="s">
        <v>32</v>
      </c>
      <c r="C8" s="6">
        <v>100.05</v>
      </c>
      <c r="D8">
        <v>500</v>
      </c>
    </row>
    <row r="9" spans="1:5" x14ac:dyDescent="0.2">
      <c r="B9" t="s">
        <v>32</v>
      </c>
      <c r="C9" s="9">
        <v>100</v>
      </c>
      <c r="D9" s="10">
        <v>1000</v>
      </c>
      <c r="E9" t="s">
        <v>34</v>
      </c>
    </row>
    <row r="10" spans="1:5" x14ac:dyDescent="0.2">
      <c r="B10" t="s">
        <v>33</v>
      </c>
      <c r="C10" s="7">
        <v>99.95</v>
      </c>
      <c r="D10" s="8">
        <v>100</v>
      </c>
    </row>
    <row r="11" spans="1:5" x14ac:dyDescent="0.2">
      <c r="B11" t="s">
        <v>33</v>
      </c>
      <c r="C11" s="6">
        <v>99.9</v>
      </c>
      <c r="D11">
        <v>50</v>
      </c>
    </row>
    <row r="12" spans="1:5" x14ac:dyDescent="0.2">
      <c r="B12" t="s">
        <v>33</v>
      </c>
      <c r="C12" s="6">
        <v>99.85</v>
      </c>
      <c r="D12">
        <v>50</v>
      </c>
    </row>
    <row r="15" spans="1:5" x14ac:dyDescent="0.2">
      <c r="B15" t="s">
        <v>27</v>
      </c>
      <c r="C15" t="s">
        <v>29</v>
      </c>
    </row>
    <row r="16" spans="1:5" x14ac:dyDescent="0.2">
      <c r="B16" t="s">
        <v>28</v>
      </c>
      <c r="C16" t="s">
        <v>35</v>
      </c>
    </row>
    <row r="17" spans="2:4" x14ac:dyDescent="0.2">
      <c r="B17" t="s">
        <v>30</v>
      </c>
      <c r="C17" t="s">
        <v>31</v>
      </c>
    </row>
    <row r="19" spans="2:4" x14ac:dyDescent="0.2">
      <c r="B19" s="11" t="s">
        <v>40</v>
      </c>
      <c r="C19" t="s">
        <v>36</v>
      </c>
    </row>
    <row r="20" spans="2:4" x14ac:dyDescent="0.2">
      <c r="D20" t="s">
        <v>38</v>
      </c>
    </row>
    <row r="21" spans="2:4" x14ac:dyDescent="0.2">
      <c r="C21" t="s">
        <v>37</v>
      </c>
    </row>
    <row r="22" spans="2:4" x14ac:dyDescent="0.2">
      <c r="D22" t="s">
        <v>39</v>
      </c>
    </row>
    <row r="24" spans="2:4" x14ac:dyDescent="0.2">
      <c r="B24" t="s">
        <v>43</v>
      </c>
    </row>
    <row r="25" spans="2:4" x14ac:dyDescent="0.2">
      <c r="C2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20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6.33203125" customWidth="1"/>
    <col min="2" max="2" width="2.83203125" customWidth="1"/>
  </cols>
  <sheetData>
    <row r="1" spans="1:3" x14ac:dyDescent="0.2">
      <c r="A1" t="s">
        <v>45</v>
      </c>
      <c r="C1" t="s">
        <v>46</v>
      </c>
    </row>
    <row r="3" spans="1:3" x14ac:dyDescent="0.2">
      <c r="A3" s="16" t="s">
        <v>47</v>
      </c>
    </row>
    <row r="4" spans="1:3" x14ac:dyDescent="0.2">
      <c r="B4" s="13">
        <v>1</v>
      </c>
      <c r="C4" t="s">
        <v>48</v>
      </c>
    </row>
    <row r="5" spans="1:3" x14ac:dyDescent="0.2">
      <c r="B5" s="13">
        <v>2</v>
      </c>
      <c r="C5" t="s">
        <v>49</v>
      </c>
    </row>
    <row r="6" spans="1:3" x14ac:dyDescent="0.2">
      <c r="B6" s="13">
        <v>3</v>
      </c>
      <c r="C6" t="s">
        <v>50</v>
      </c>
    </row>
    <row r="7" spans="1:3" x14ac:dyDescent="0.2">
      <c r="B7" s="13"/>
      <c r="C7" s="15" t="s">
        <v>51</v>
      </c>
    </row>
    <row r="8" spans="1:3" x14ac:dyDescent="0.2">
      <c r="B8" s="13"/>
      <c r="C8" s="15" t="s">
        <v>52</v>
      </c>
    </row>
    <row r="9" spans="1:3" x14ac:dyDescent="0.2">
      <c r="B9" s="13"/>
    </row>
    <row r="10" spans="1:3" x14ac:dyDescent="0.2">
      <c r="A10" s="11" t="s">
        <v>56</v>
      </c>
      <c r="B10" s="13"/>
    </row>
    <row r="11" spans="1:3" x14ac:dyDescent="0.2">
      <c r="B11" s="13">
        <v>1</v>
      </c>
      <c r="C11" t="s">
        <v>53</v>
      </c>
    </row>
    <row r="12" spans="1:3" x14ac:dyDescent="0.2">
      <c r="B12" s="13">
        <v>2</v>
      </c>
      <c r="C12" t="s">
        <v>54</v>
      </c>
    </row>
    <row r="13" spans="1:3" x14ac:dyDescent="0.2">
      <c r="B13" s="13">
        <v>3</v>
      </c>
      <c r="C13" t="s">
        <v>55</v>
      </c>
    </row>
    <row r="14" spans="1:3" x14ac:dyDescent="0.2">
      <c r="B14" s="13">
        <v>4</v>
      </c>
      <c r="C14" t="s">
        <v>57</v>
      </c>
    </row>
    <row r="15" spans="1:3" x14ac:dyDescent="0.2">
      <c r="B15" s="13">
        <v>5</v>
      </c>
      <c r="C15" t="s">
        <v>58</v>
      </c>
    </row>
    <row r="16" spans="1:3" x14ac:dyDescent="0.2">
      <c r="B16" s="13">
        <v>6</v>
      </c>
      <c r="C16" t="s">
        <v>59</v>
      </c>
    </row>
    <row r="18" spans="1:3" x14ac:dyDescent="0.2">
      <c r="A18" s="17" t="s">
        <v>60</v>
      </c>
    </row>
    <row r="19" spans="1:3" x14ac:dyDescent="0.2">
      <c r="B19" s="13">
        <v>1</v>
      </c>
      <c r="C19" t="s">
        <v>61</v>
      </c>
    </row>
    <row r="20" spans="1:3" x14ac:dyDescent="0.2">
      <c r="B20" s="13">
        <v>2</v>
      </c>
      <c r="C20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C9"/>
  <sheetViews>
    <sheetView zoomScale="110" zoomScaleNormal="110" zoomScalePageLayoutView="110" workbookViewId="0">
      <selection activeCell="B7" sqref="B7"/>
    </sheetView>
  </sheetViews>
  <sheetFormatPr baseColWidth="10" defaultRowHeight="16" x14ac:dyDescent="0.2"/>
  <cols>
    <col min="1" max="1" width="2.6640625" customWidth="1"/>
    <col min="2" max="2" width="3.83203125" customWidth="1"/>
  </cols>
  <sheetData>
    <row r="1" spans="1:3" ht="19" x14ac:dyDescent="0.25">
      <c r="A1" s="12" t="s">
        <v>63</v>
      </c>
    </row>
    <row r="3" spans="1:3" x14ac:dyDescent="0.2">
      <c r="A3">
        <v>1</v>
      </c>
      <c r="B3" s="16" t="s">
        <v>66</v>
      </c>
    </row>
    <row r="4" spans="1:3" x14ac:dyDescent="0.2">
      <c r="C4" t="s">
        <v>67</v>
      </c>
    </row>
    <row r="5" spans="1:3" x14ac:dyDescent="0.2">
      <c r="C5" t="s">
        <v>64</v>
      </c>
    </row>
    <row r="6" spans="1:3" x14ac:dyDescent="0.2">
      <c r="A6">
        <v>2</v>
      </c>
      <c r="B6" s="16" t="s">
        <v>65</v>
      </c>
    </row>
    <row r="7" spans="1:3" x14ac:dyDescent="0.2">
      <c r="C7" t="s">
        <v>68</v>
      </c>
    </row>
    <row r="8" spans="1:3" x14ac:dyDescent="0.2">
      <c r="C8" t="s">
        <v>69</v>
      </c>
    </row>
    <row r="9" spans="1:3" x14ac:dyDescent="0.2">
      <c r="C9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F0"/>
  </sheetPr>
  <dimension ref="A1:B6"/>
  <sheetViews>
    <sheetView workbookViewId="0">
      <selection activeCell="B7" sqref="B7"/>
    </sheetView>
  </sheetViews>
  <sheetFormatPr baseColWidth="10" defaultRowHeight="16" x14ac:dyDescent="0.2"/>
  <cols>
    <col min="1" max="1" width="4" customWidth="1"/>
  </cols>
  <sheetData>
    <row r="1" spans="1:2" x14ac:dyDescent="0.2">
      <c r="A1">
        <v>1</v>
      </c>
      <c r="B1" t="s">
        <v>75</v>
      </c>
    </row>
    <row r="2" spans="1:2" x14ac:dyDescent="0.2">
      <c r="A2">
        <v>2</v>
      </c>
      <c r="B2" t="s">
        <v>71</v>
      </c>
    </row>
    <row r="3" spans="1:2" x14ac:dyDescent="0.2">
      <c r="A3">
        <v>3</v>
      </c>
      <c r="B3" t="s">
        <v>72</v>
      </c>
    </row>
    <row r="4" spans="1:2" x14ac:dyDescent="0.2">
      <c r="A4">
        <v>4</v>
      </c>
      <c r="B4" t="s">
        <v>74</v>
      </c>
    </row>
    <row r="5" spans="1:2" x14ac:dyDescent="0.2">
      <c r="A5">
        <v>5</v>
      </c>
      <c r="B5" t="s">
        <v>73</v>
      </c>
    </row>
    <row r="6" spans="1:2" x14ac:dyDescent="0.2">
      <c r="A6">
        <v>6</v>
      </c>
      <c r="B6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7"/>
  <sheetViews>
    <sheetView workbookViewId="0">
      <selection activeCell="G22" sqref="G22"/>
    </sheetView>
  </sheetViews>
  <sheetFormatPr baseColWidth="10" defaultRowHeight="16" x14ac:dyDescent="0.2"/>
  <cols>
    <col min="1" max="1" width="3.33203125" customWidth="1"/>
    <col min="3" max="3" width="8.5" customWidth="1"/>
    <col min="4" max="4" width="7.6640625" customWidth="1"/>
  </cols>
  <sheetData>
    <row r="1" spans="1:7" ht="24" x14ac:dyDescent="0.3">
      <c r="A1" s="19" t="s">
        <v>82</v>
      </c>
    </row>
    <row r="2" spans="1:7" x14ac:dyDescent="0.2">
      <c r="A2">
        <v>1</v>
      </c>
      <c r="B2" t="s">
        <v>83</v>
      </c>
    </row>
    <row r="3" spans="1:7" x14ac:dyDescent="0.2">
      <c r="A3">
        <v>2</v>
      </c>
      <c r="B3" t="s">
        <v>84</v>
      </c>
    </row>
    <row r="4" spans="1:7" x14ac:dyDescent="0.2">
      <c r="A4">
        <v>3</v>
      </c>
      <c r="B4" t="s">
        <v>85</v>
      </c>
    </row>
    <row r="6" spans="1:7" ht="21" x14ac:dyDescent="0.25">
      <c r="A6" s="21" t="s">
        <v>86</v>
      </c>
    </row>
    <row r="7" spans="1:7" ht="21" x14ac:dyDescent="0.25">
      <c r="A7" s="21"/>
      <c r="B7" t="s">
        <v>92</v>
      </c>
    </row>
    <row r="8" spans="1:7" x14ac:dyDescent="0.2">
      <c r="C8" t="s">
        <v>87</v>
      </c>
      <c r="D8" t="s">
        <v>88</v>
      </c>
      <c r="E8" t="s">
        <v>89</v>
      </c>
      <c r="F8" t="s">
        <v>90</v>
      </c>
      <c r="G8" t="s">
        <v>91</v>
      </c>
    </row>
    <row r="9" spans="1:7" ht="32" x14ac:dyDescent="0.2">
      <c r="B9" s="23" t="s">
        <v>98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</row>
    <row r="10" spans="1:7" x14ac:dyDescent="0.2">
      <c r="B10" s="28" t="s">
        <v>104</v>
      </c>
    </row>
    <row r="12" spans="1:7" ht="17" customHeight="1" x14ac:dyDescent="0.3">
      <c r="D12" s="27" t="s">
        <v>101</v>
      </c>
    </row>
    <row r="13" spans="1:7" ht="29" x14ac:dyDescent="0.35">
      <c r="B13" s="26" t="s">
        <v>100</v>
      </c>
      <c r="D13" s="24" t="s">
        <v>103</v>
      </c>
    </row>
    <row r="14" spans="1:7" ht="21" x14ac:dyDescent="0.25">
      <c r="B14" s="26" t="s">
        <v>99</v>
      </c>
      <c r="D14" t="s">
        <v>102</v>
      </c>
    </row>
    <row r="16" spans="1:7" x14ac:dyDescent="0.2">
      <c r="B16" s="16" t="s">
        <v>107</v>
      </c>
      <c r="D16" t="s">
        <v>108</v>
      </c>
    </row>
    <row r="18" spans="1:4" x14ac:dyDescent="0.2">
      <c r="B18" s="16" t="s">
        <v>109</v>
      </c>
      <c r="D18" t="s">
        <v>110</v>
      </c>
    </row>
    <row r="19" spans="1:4" x14ac:dyDescent="0.2">
      <c r="B19" s="16"/>
    </row>
    <row r="20" spans="1:4" x14ac:dyDescent="0.2">
      <c r="B20" s="16" t="s">
        <v>111</v>
      </c>
      <c r="D20" t="s">
        <v>112</v>
      </c>
    </row>
    <row r="22" spans="1:4" ht="24" x14ac:dyDescent="0.3">
      <c r="A22" s="29" t="s">
        <v>105</v>
      </c>
    </row>
    <row r="23" spans="1:4" ht="19" x14ac:dyDescent="0.25">
      <c r="B23" s="30" t="s">
        <v>106</v>
      </c>
    </row>
    <row r="26" spans="1:4" ht="19" x14ac:dyDescent="0.25">
      <c r="A26" s="20" t="s">
        <v>113</v>
      </c>
    </row>
    <row r="27" spans="1:4" x14ac:dyDescent="0.2">
      <c r="B27" s="11" t="s">
        <v>114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activeCell="C20" sqref="C20"/>
    </sheetView>
  </sheetViews>
  <sheetFormatPr baseColWidth="10" defaultRowHeight="16" x14ac:dyDescent="0.2"/>
  <cols>
    <col min="1" max="1" width="4.5" customWidth="1"/>
    <col min="2" max="2" width="16.1640625" customWidth="1"/>
  </cols>
  <sheetData>
    <row r="1" spans="1:4" ht="24" x14ac:dyDescent="0.3">
      <c r="A1" s="19" t="s">
        <v>123</v>
      </c>
    </row>
    <row r="3" spans="1:4" x14ac:dyDescent="0.2">
      <c r="B3" s="2" t="s">
        <v>116</v>
      </c>
    </row>
    <row r="4" spans="1:4" x14ac:dyDescent="0.2">
      <c r="B4" s="2" t="s">
        <v>115</v>
      </c>
    </row>
    <row r="6" spans="1:4" ht="21" x14ac:dyDescent="0.25">
      <c r="A6" s="22" t="s">
        <v>117</v>
      </c>
    </row>
    <row r="7" spans="1:4" ht="21" x14ac:dyDescent="0.25">
      <c r="A7" s="22"/>
      <c r="B7" s="33" t="s">
        <v>118</v>
      </c>
    </row>
    <row r="8" spans="1:4" ht="21" x14ac:dyDescent="0.25">
      <c r="A8" s="22"/>
      <c r="B8" s="32" t="s">
        <v>122</v>
      </c>
    </row>
    <row r="9" spans="1:4" ht="30" x14ac:dyDescent="0.4">
      <c r="A9" s="22"/>
      <c r="B9" s="34" t="s">
        <v>124</v>
      </c>
    </row>
    <row r="10" spans="1:4" ht="21" x14ac:dyDescent="0.25">
      <c r="A10" s="22"/>
      <c r="B10" s="35" t="s">
        <v>125</v>
      </c>
    </row>
    <row r="11" spans="1:4" x14ac:dyDescent="0.2">
      <c r="B11" t="s">
        <v>119</v>
      </c>
    </row>
    <row r="12" spans="1:4" x14ac:dyDescent="0.2">
      <c r="B12" s="23" t="s">
        <v>120</v>
      </c>
      <c r="C12" t="s">
        <v>121</v>
      </c>
    </row>
    <row r="13" spans="1:4" x14ac:dyDescent="0.2">
      <c r="B13" s="28"/>
    </row>
    <row r="15" spans="1:4" ht="24" x14ac:dyDescent="0.3">
      <c r="D15" s="27"/>
    </row>
    <row r="16" spans="1:4" ht="29" x14ac:dyDescent="0.35">
      <c r="B16" s="26"/>
      <c r="D16" s="24"/>
    </row>
    <row r="17" spans="1:2" ht="21" x14ac:dyDescent="0.25">
      <c r="B17" s="26"/>
    </row>
    <row r="19" spans="1:2" x14ac:dyDescent="0.2">
      <c r="B19" s="25"/>
    </row>
    <row r="21" spans="1:2" x14ac:dyDescent="0.2">
      <c r="B21" s="25"/>
    </row>
    <row r="22" spans="1:2" x14ac:dyDescent="0.2">
      <c r="B22" s="25"/>
    </row>
    <row r="23" spans="1:2" x14ac:dyDescent="0.2">
      <c r="B23" s="25"/>
    </row>
    <row r="25" spans="1:2" ht="24" x14ac:dyDescent="0.3">
      <c r="A25" s="29"/>
    </row>
    <row r="26" spans="1:2" ht="19" x14ac:dyDescent="0.25">
      <c r="B26" s="31"/>
    </row>
    <row r="29" spans="1:2" ht="19" x14ac:dyDescent="0.25">
      <c r="A29" s="20"/>
    </row>
    <row r="30" spans="1:2" x14ac:dyDescent="0.2">
      <c r="B30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10" zoomScaleNormal="110" zoomScalePageLayoutView="110" workbookViewId="0">
      <selection activeCell="D2" sqref="D2"/>
    </sheetView>
  </sheetViews>
  <sheetFormatPr baseColWidth="10" defaultRowHeight="16" x14ac:dyDescent="0.2"/>
  <cols>
    <col min="1" max="1" width="3.6640625" customWidth="1"/>
    <col min="2" max="2" width="12.1640625" customWidth="1"/>
  </cols>
  <sheetData>
    <row r="1" spans="1:10" ht="23" x14ac:dyDescent="0.25">
      <c r="A1" s="39" t="s">
        <v>141</v>
      </c>
    </row>
    <row r="3" spans="1:10" ht="19" x14ac:dyDescent="0.25">
      <c r="A3" s="12" t="s">
        <v>126</v>
      </c>
      <c r="I3">
        <v>1</v>
      </c>
    </row>
    <row r="4" spans="1:10" x14ac:dyDescent="0.2">
      <c r="I4">
        <v>2</v>
      </c>
    </row>
    <row r="5" spans="1:10" x14ac:dyDescent="0.2">
      <c r="B5" t="s">
        <v>127</v>
      </c>
      <c r="I5">
        <v>3</v>
      </c>
    </row>
    <row r="6" spans="1:10" ht="19" x14ac:dyDescent="0.25">
      <c r="A6" s="36" t="s">
        <v>128</v>
      </c>
      <c r="I6">
        <v>4</v>
      </c>
    </row>
    <row r="7" spans="1:10" x14ac:dyDescent="0.2">
      <c r="B7" t="s">
        <v>129</v>
      </c>
      <c r="I7">
        <v>5</v>
      </c>
    </row>
    <row r="8" spans="1:10" x14ac:dyDescent="0.2">
      <c r="B8" t="s">
        <v>130</v>
      </c>
      <c r="I8">
        <v>6</v>
      </c>
    </row>
    <row r="9" spans="1:10" x14ac:dyDescent="0.2">
      <c r="I9">
        <v>7</v>
      </c>
    </row>
    <row r="10" spans="1:10" ht="19" x14ac:dyDescent="0.25">
      <c r="A10" t="s">
        <v>131</v>
      </c>
      <c r="C10" s="38" t="s">
        <v>132</v>
      </c>
      <c r="I10">
        <v>8</v>
      </c>
    </row>
    <row r="11" spans="1:10" x14ac:dyDescent="0.2">
      <c r="I11">
        <v>9</v>
      </c>
    </row>
    <row r="13" spans="1:10" x14ac:dyDescent="0.2">
      <c r="A13" t="s">
        <v>133</v>
      </c>
      <c r="I13">
        <f>STDEV(I3:I11)</f>
        <v>2.7386127875258306</v>
      </c>
      <c r="J13" t="s">
        <v>140</v>
      </c>
    </row>
    <row r="15" spans="1:10" x14ac:dyDescent="0.2">
      <c r="B15" t="s">
        <v>134</v>
      </c>
      <c r="C15" t="s">
        <v>135</v>
      </c>
    </row>
    <row r="16" spans="1:10" x14ac:dyDescent="0.2">
      <c r="C16" t="s">
        <v>136</v>
      </c>
    </row>
    <row r="17" spans="2:3" x14ac:dyDescent="0.2">
      <c r="C17" t="s">
        <v>137</v>
      </c>
    </row>
    <row r="19" spans="2:3" ht="17" x14ac:dyDescent="0.25">
      <c r="B19" s="37" t="s">
        <v>138</v>
      </c>
    </row>
    <row r="20" spans="2:3" x14ac:dyDescent="0.2">
      <c r="B20" t="s">
        <v>139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20" sqref="G20"/>
    </sheetView>
  </sheetViews>
  <sheetFormatPr baseColWidth="10" defaultRowHeight="16" x14ac:dyDescent="0.2"/>
  <sheetData>
    <row r="1" spans="1:1" ht="24" x14ac:dyDescent="0.3">
      <c r="A1" s="40" t="s">
        <v>142</v>
      </c>
    </row>
    <row r="3" spans="1:1" ht="21" x14ac:dyDescent="0.25">
      <c r="A3" s="41" t="s">
        <v>144</v>
      </c>
    </row>
    <row r="4" spans="1:1" x14ac:dyDescent="0.2">
      <c r="A4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Sharpe Ratio</vt:lpstr>
      <vt:lpstr>Orders</vt:lpstr>
      <vt:lpstr>Short Selling</vt:lpstr>
      <vt:lpstr>Exploits</vt:lpstr>
      <vt:lpstr>Quant</vt:lpstr>
      <vt:lpstr>IntrinsicValue</vt:lpstr>
      <vt:lpstr>CAPM</vt:lpstr>
      <vt:lpstr>Numpy</vt:lpstr>
      <vt:lpstr>QSTK</vt:lpstr>
      <vt:lpstr>HW1 - AssessPorfolio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2016-10-09T18:29:45Z</dcterms:created>
  <dcterms:modified xsi:type="dcterms:W3CDTF">2016-11-08T10:15:59Z</dcterms:modified>
</cp:coreProperties>
</file>