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MOD3\"/>
    </mc:Choice>
  </mc:AlternateContent>
  <xr:revisionPtr revIDLastSave="0" documentId="13_ncr:1_{24105E7B-9F6A-49F9-83DD-9D26206340DF}" xr6:coauthVersionLast="45" xr6:coauthVersionMax="45" xr10:uidLastSave="{00000000-0000-0000-0000-000000000000}"/>
  <bookViews>
    <workbookView xWindow="-120" yWindow="-120" windowWidth="29040" windowHeight="15990" firstSheet="2" activeTab="12" xr2:uid="{00000000-000D-0000-FFFF-FFFF00000000}"/>
  </bookViews>
  <sheets>
    <sheet name="Accounting" sheetId="11" r:id="rId1"/>
    <sheet name="Warehouse" sheetId="12" r:id="rId2"/>
    <sheet name="Store 1" sheetId="1" r:id="rId3"/>
    <sheet name="Store 2" sheetId="2" r:id="rId4"/>
    <sheet name="Store 3" sheetId="3" r:id="rId5"/>
    <sheet name="Store 4" sheetId="4" r:id="rId6"/>
    <sheet name="Store 5" sheetId="5" r:id="rId7"/>
    <sheet name="Store 6" sheetId="6" r:id="rId8"/>
    <sheet name="Store 7" sheetId="7" r:id="rId9"/>
    <sheet name="Store 8" sheetId="8" r:id="rId10"/>
    <sheet name="Store 9" sheetId="9" r:id="rId11"/>
    <sheet name="Store 10" sheetId="10" r:id="rId12"/>
    <sheet name="All Store Analysis" sheetId="13" r:id="rId13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3" l="1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G26" i="13"/>
  <c r="CF26" i="13"/>
  <c r="CB26" i="13"/>
  <c r="CE26" i="13" s="1"/>
  <c r="CA26" i="13"/>
  <c r="CH26" i="13" s="1"/>
  <c r="CH25" i="13"/>
  <c r="CG25" i="13"/>
  <c r="CF25" i="13"/>
  <c r="CA25" i="13"/>
  <c r="CD25" i="13" s="1"/>
  <c r="CG24" i="13"/>
  <c r="CF24" i="13"/>
  <c r="CA24" i="13"/>
  <c r="CH24" i="13" s="1"/>
  <c r="CG23" i="13"/>
  <c r="CF23" i="13"/>
  <c r="CC23" i="13"/>
  <c r="CB23" i="13"/>
  <c r="CE23" i="13" s="1"/>
  <c r="CA23" i="13"/>
  <c r="CH23" i="13" s="1"/>
  <c r="CH22" i="13"/>
  <c r="CG22" i="13"/>
  <c r="CF22" i="13"/>
  <c r="CA22" i="13"/>
  <c r="CD22" i="13" s="1"/>
  <c r="CG21" i="13"/>
  <c r="CF21" i="13"/>
  <c r="CA21" i="13"/>
  <c r="CD21" i="13" s="1"/>
  <c r="CG20" i="13"/>
  <c r="CF20" i="13"/>
  <c r="CC20" i="13"/>
  <c r="CB20" i="13"/>
  <c r="CE20" i="13" s="1"/>
  <c r="CA20" i="13"/>
  <c r="CH20" i="13" s="1"/>
  <c r="CH19" i="13"/>
  <c r="CG19" i="13"/>
  <c r="CF19" i="13"/>
  <c r="CA19" i="13"/>
  <c r="CD19" i="13" s="1"/>
  <c r="CG18" i="13"/>
  <c r="CF18" i="13"/>
  <c r="CA18" i="13"/>
  <c r="CH18" i="13" s="1"/>
  <c r="CG17" i="13"/>
  <c r="CF17" i="13"/>
  <c r="CC17" i="13"/>
  <c r="CB17" i="13"/>
  <c r="CE17" i="13" s="1"/>
  <c r="CA17" i="13"/>
  <c r="CH17" i="13" s="1"/>
  <c r="CH16" i="13"/>
  <c r="CG16" i="13"/>
  <c r="CF16" i="13"/>
  <c r="CA16" i="13"/>
  <c r="CD16" i="13" s="1"/>
  <c r="CG15" i="13"/>
  <c r="CF15" i="13"/>
  <c r="CA15" i="13"/>
  <c r="CD15" i="13" s="1"/>
  <c r="CG14" i="13"/>
  <c r="CF14" i="13"/>
  <c r="CC14" i="13"/>
  <c r="CB14" i="13"/>
  <c r="CE14" i="13" s="1"/>
  <c r="CA14" i="13"/>
  <c r="CH14" i="13" s="1"/>
  <c r="CH13" i="13"/>
  <c r="CG13" i="13"/>
  <c r="CF13" i="13"/>
  <c r="CA13" i="13"/>
  <c r="CD13" i="13" s="1"/>
  <c r="CG12" i="13"/>
  <c r="CF12" i="13"/>
  <c r="CA12" i="13"/>
  <c r="CD12" i="13" s="1"/>
  <c r="CG11" i="13"/>
  <c r="CF11" i="13"/>
  <c r="CC11" i="13"/>
  <c r="CB11" i="13"/>
  <c r="CE11" i="13" s="1"/>
  <c r="CA11" i="13"/>
  <c r="CH11" i="13" s="1"/>
  <c r="CH10" i="13"/>
  <c r="CG10" i="13"/>
  <c r="CF10" i="13"/>
  <c r="CA10" i="13"/>
  <c r="CD10" i="13" s="1"/>
  <c r="CG9" i="13"/>
  <c r="CF9" i="13"/>
  <c r="CA9" i="13"/>
  <c r="CH9" i="13" s="1"/>
  <c r="CG8" i="13"/>
  <c r="CF8" i="13"/>
  <c r="CC8" i="13"/>
  <c r="CB8" i="13"/>
  <c r="CE8" i="13" s="1"/>
  <c r="CA8" i="13"/>
  <c r="CH8" i="13" s="1"/>
  <c r="CH7" i="13"/>
  <c r="CG7" i="13"/>
  <c r="CF7" i="13"/>
  <c r="CA7" i="13"/>
  <c r="CD7" i="13" s="1"/>
  <c r="CG6" i="13"/>
  <c r="CF6" i="13"/>
  <c r="CA6" i="13"/>
  <c r="CH6" i="13" s="1"/>
  <c r="CG5" i="13"/>
  <c r="CF5" i="13"/>
  <c r="CC5" i="13"/>
  <c r="CB5" i="13"/>
  <c r="CE5" i="13" s="1"/>
  <c r="CA5" i="13"/>
  <c r="CH5" i="13" s="1"/>
  <c r="CH4" i="13"/>
  <c r="CG4" i="13"/>
  <c r="CF4" i="13"/>
  <c r="CA4" i="13"/>
  <c r="CD4" i="13" s="1"/>
  <c r="CG3" i="13"/>
  <c r="CF3" i="13"/>
  <c r="CA3" i="13"/>
  <c r="CD3" i="13" s="1"/>
  <c r="CG2" i="13"/>
  <c r="CF2" i="13"/>
  <c r="CC2" i="13"/>
  <c r="CB2" i="13"/>
  <c r="CE2" i="13" s="1"/>
  <c r="CA2" i="13"/>
  <c r="CH2" i="13" s="1"/>
  <c r="BO26" i="13"/>
  <c r="BN26" i="13"/>
  <c r="BI26" i="13"/>
  <c r="BP26" i="13" s="1"/>
  <c r="BO25" i="13"/>
  <c r="BP25" i="13" s="1"/>
  <c r="BN25" i="13"/>
  <c r="BI25" i="13"/>
  <c r="BL25" i="13" s="1"/>
  <c r="BO24" i="13"/>
  <c r="BN24" i="13"/>
  <c r="BK24" i="13"/>
  <c r="BJ24" i="13"/>
  <c r="BM24" i="13" s="1"/>
  <c r="BI24" i="13"/>
  <c r="BP24" i="13" s="1"/>
  <c r="BO23" i="13"/>
  <c r="BN23" i="13"/>
  <c r="BI23" i="13"/>
  <c r="BP23" i="13" s="1"/>
  <c r="BP22" i="13"/>
  <c r="BO22" i="13"/>
  <c r="BN22" i="13"/>
  <c r="BI22" i="13"/>
  <c r="BL22" i="13" s="1"/>
  <c r="BO21" i="13"/>
  <c r="BN21" i="13"/>
  <c r="BL21" i="13"/>
  <c r="BK21" i="13"/>
  <c r="BJ21" i="13"/>
  <c r="BM21" i="13" s="1"/>
  <c r="BI21" i="13"/>
  <c r="BP21" i="13" s="1"/>
  <c r="BO20" i="13"/>
  <c r="BN20" i="13"/>
  <c r="BK20" i="13"/>
  <c r="BI20" i="13"/>
  <c r="BP20" i="13" s="1"/>
  <c r="BO19" i="13"/>
  <c r="BP19" i="13" s="1"/>
  <c r="BN19" i="13"/>
  <c r="BM19" i="13"/>
  <c r="BK19" i="13"/>
  <c r="BJ19" i="13"/>
  <c r="BI19" i="13"/>
  <c r="BL19" i="13" s="1"/>
  <c r="BO18" i="13"/>
  <c r="BN18" i="13"/>
  <c r="BL18" i="13"/>
  <c r="BK18" i="13"/>
  <c r="BJ18" i="13"/>
  <c r="BM18" i="13" s="1"/>
  <c r="BI18" i="13"/>
  <c r="BP18" i="13" s="1"/>
  <c r="BO17" i="13"/>
  <c r="BN17" i="13"/>
  <c r="BK17" i="13"/>
  <c r="BI17" i="13"/>
  <c r="BP17" i="13" s="1"/>
  <c r="BO16" i="13"/>
  <c r="BP16" i="13" s="1"/>
  <c r="BN16" i="13"/>
  <c r="BM16" i="13"/>
  <c r="BK16" i="13"/>
  <c r="BJ16" i="13"/>
  <c r="BI16" i="13"/>
  <c r="BL16" i="13" s="1"/>
  <c r="BO15" i="13"/>
  <c r="BN15" i="13"/>
  <c r="BL15" i="13"/>
  <c r="BK15" i="13"/>
  <c r="BJ15" i="13"/>
  <c r="BM15" i="13" s="1"/>
  <c r="BI15" i="13"/>
  <c r="BP15" i="13" s="1"/>
  <c r="BO14" i="13"/>
  <c r="BN14" i="13"/>
  <c r="BK14" i="13"/>
  <c r="BI14" i="13"/>
  <c r="BP14" i="13" s="1"/>
  <c r="BO13" i="13"/>
  <c r="BP13" i="13" s="1"/>
  <c r="BN13" i="13"/>
  <c r="BM13" i="13"/>
  <c r="BK13" i="13"/>
  <c r="BJ13" i="13"/>
  <c r="BI13" i="13"/>
  <c r="BL13" i="13" s="1"/>
  <c r="BO12" i="13"/>
  <c r="BN12" i="13"/>
  <c r="BL12" i="13"/>
  <c r="BK12" i="13"/>
  <c r="BJ12" i="13"/>
  <c r="BM12" i="13" s="1"/>
  <c r="BI12" i="13"/>
  <c r="BP12" i="13" s="1"/>
  <c r="BO11" i="13"/>
  <c r="BN11" i="13"/>
  <c r="BK11" i="13"/>
  <c r="BI11" i="13"/>
  <c r="BP11" i="13" s="1"/>
  <c r="BO10" i="13"/>
  <c r="BP10" i="13" s="1"/>
  <c r="BN10" i="13"/>
  <c r="BM10" i="13"/>
  <c r="BK10" i="13"/>
  <c r="BJ10" i="13"/>
  <c r="BI10" i="13"/>
  <c r="BL10" i="13" s="1"/>
  <c r="BO9" i="13"/>
  <c r="BN9" i="13"/>
  <c r="BL9" i="13"/>
  <c r="BK9" i="13"/>
  <c r="BJ9" i="13"/>
  <c r="BM9" i="13" s="1"/>
  <c r="BI9" i="13"/>
  <c r="BP9" i="13" s="1"/>
  <c r="BO8" i="13"/>
  <c r="BN8" i="13"/>
  <c r="BK8" i="13"/>
  <c r="BI8" i="13"/>
  <c r="BP8" i="13" s="1"/>
  <c r="BO7" i="13"/>
  <c r="BP7" i="13" s="1"/>
  <c r="BN7" i="13"/>
  <c r="BM7" i="13"/>
  <c r="BK7" i="13"/>
  <c r="BJ7" i="13"/>
  <c r="BI7" i="13"/>
  <c r="BL7" i="13" s="1"/>
  <c r="BO6" i="13"/>
  <c r="BN6" i="13"/>
  <c r="BL6" i="13"/>
  <c r="BK6" i="13"/>
  <c r="BJ6" i="13"/>
  <c r="BM6" i="13" s="1"/>
  <c r="BI6" i="13"/>
  <c r="BP6" i="13" s="1"/>
  <c r="BO5" i="13"/>
  <c r="BN5" i="13"/>
  <c r="BK5" i="13"/>
  <c r="BI5" i="13"/>
  <c r="BP5" i="13" s="1"/>
  <c r="BO4" i="13"/>
  <c r="BP4" i="13" s="1"/>
  <c r="BN4" i="13"/>
  <c r="BM4" i="13"/>
  <c r="BK4" i="13"/>
  <c r="BJ4" i="13"/>
  <c r="BI4" i="13"/>
  <c r="BL4" i="13" s="1"/>
  <c r="BO3" i="13"/>
  <c r="BN3" i="13"/>
  <c r="BL3" i="13"/>
  <c r="BK3" i="13"/>
  <c r="BJ3" i="13"/>
  <c r="BM3" i="13" s="1"/>
  <c r="BI3" i="13"/>
  <c r="BP3" i="13" s="1"/>
  <c r="BO2" i="13"/>
  <c r="BN2" i="13"/>
  <c r="BK2" i="13"/>
  <c r="BI2" i="13"/>
  <c r="BP2" i="13" s="1"/>
  <c r="AN26" i="13"/>
  <c r="AM26" i="13"/>
  <c r="AH26" i="13"/>
  <c r="AO26" i="13" s="1"/>
  <c r="AO25" i="13"/>
  <c r="AN25" i="13"/>
  <c r="AM25" i="13"/>
  <c r="AH25" i="13"/>
  <c r="AK25" i="13" s="1"/>
  <c r="AN24" i="13"/>
  <c r="AM24" i="13"/>
  <c r="AK24" i="13"/>
  <c r="AI24" i="13"/>
  <c r="AL24" i="13" s="1"/>
  <c r="AH24" i="13"/>
  <c r="AO24" i="13" s="1"/>
  <c r="AN23" i="13"/>
  <c r="AM23" i="13"/>
  <c r="AH23" i="13"/>
  <c r="AO23" i="13" s="1"/>
  <c r="AO22" i="13"/>
  <c r="AN22" i="13"/>
  <c r="AM22" i="13"/>
  <c r="AL22" i="13"/>
  <c r="AI22" i="13"/>
  <c r="AH22" i="13"/>
  <c r="AK22" i="13" s="1"/>
  <c r="AN21" i="13"/>
  <c r="AM21" i="13"/>
  <c r="AK21" i="13"/>
  <c r="AI21" i="13"/>
  <c r="AL21" i="13" s="1"/>
  <c r="AH21" i="13"/>
  <c r="AO21" i="13" s="1"/>
  <c r="AN20" i="13"/>
  <c r="AM20" i="13"/>
  <c r="AH20" i="13"/>
  <c r="AO20" i="13" s="1"/>
  <c r="AO19" i="13"/>
  <c r="AN19" i="13"/>
  <c r="AM19" i="13"/>
  <c r="AL19" i="13"/>
  <c r="AI19" i="13"/>
  <c r="AH19" i="13"/>
  <c r="AK19" i="13" s="1"/>
  <c r="AN18" i="13"/>
  <c r="AM18" i="13"/>
  <c r="AK18" i="13"/>
  <c r="AI18" i="13"/>
  <c r="AL18" i="13" s="1"/>
  <c r="AH18" i="13"/>
  <c r="AO18" i="13" s="1"/>
  <c r="AN17" i="13"/>
  <c r="AM17" i="13"/>
  <c r="AJ17" i="13"/>
  <c r="AH17" i="13"/>
  <c r="AO17" i="13" s="1"/>
  <c r="AO16" i="13"/>
  <c r="AN16" i="13"/>
  <c r="AM16" i="13"/>
  <c r="AL16" i="13"/>
  <c r="AI16" i="13"/>
  <c r="AH16" i="13"/>
  <c r="AK16" i="13" s="1"/>
  <c r="AN15" i="13"/>
  <c r="AM15" i="13"/>
  <c r="AK15" i="13"/>
  <c r="AI15" i="13"/>
  <c r="AL15" i="13" s="1"/>
  <c r="AH15" i="13"/>
  <c r="AO15" i="13" s="1"/>
  <c r="AN14" i="13"/>
  <c r="AM14" i="13"/>
  <c r="AJ14" i="13"/>
  <c r="AI14" i="13"/>
  <c r="AL14" i="13" s="1"/>
  <c r="AH14" i="13"/>
  <c r="AO14" i="13" s="1"/>
  <c r="AO13" i="13"/>
  <c r="AN13" i="13"/>
  <c r="AM13" i="13"/>
  <c r="AL13" i="13"/>
  <c r="AI13" i="13"/>
  <c r="AH13" i="13"/>
  <c r="AK13" i="13" s="1"/>
  <c r="AN12" i="13"/>
  <c r="AM12" i="13"/>
  <c r="AK12" i="13"/>
  <c r="AI12" i="13"/>
  <c r="AL12" i="13" s="1"/>
  <c r="AH12" i="13"/>
  <c r="AO12" i="13" s="1"/>
  <c r="AN11" i="13"/>
  <c r="AM11" i="13"/>
  <c r="AJ11" i="13"/>
  <c r="AI11" i="13"/>
  <c r="AL11" i="13" s="1"/>
  <c r="AH11" i="13"/>
  <c r="AO11" i="13" s="1"/>
  <c r="AO10" i="13"/>
  <c r="AN10" i="13"/>
  <c r="AM10" i="13"/>
  <c r="AL10" i="13"/>
  <c r="AI10" i="13"/>
  <c r="AH10" i="13"/>
  <c r="AK10" i="13" s="1"/>
  <c r="AN9" i="13"/>
  <c r="AM9" i="13"/>
  <c r="AK9" i="13"/>
  <c r="AI9" i="13"/>
  <c r="AL9" i="13" s="1"/>
  <c r="AH9" i="13"/>
  <c r="AO9" i="13" s="1"/>
  <c r="AN8" i="13"/>
  <c r="AM8" i="13"/>
  <c r="AJ8" i="13"/>
  <c r="AI8" i="13"/>
  <c r="AL8" i="13" s="1"/>
  <c r="AH8" i="13"/>
  <c r="AO8" i="13" s="1"/>
  <c r="AO7" i="13"/>
  <c r="AN7" i="13"/>
  <c r="AM7" i="13"/>
  <c r="AL7" i="13"/>
  <c r="AI7" i="13"/>
  <c r="AH7" i="13"/>
  <c r="AK7" i="13" s="1"/>
  <c r="AN6" i="13"/>
  <c r="AM6" i="13"/>
  <c r="AK6" i="13"/>
  <c r="AI6" i="13"/>
  <c r="AL6" i="13" s="1"/>
  <c r="AH6" i="13"/>
  <c r="AO6" i="13" s="1"/>
  <c r="AN5" i="13"/>
  <c r="AM5" i="13"/>
  <c r="AJ5" i="13"/>
  <c r="AI5" i="13"/>
  <c r="AL5" i="13" s="1"/>
  <c r="AH5" i="13"/>
  <c r="AO5" i="13" s="1"/>
  <c r="AO4" i="13"/>
  <c r="AN4" i="13"/>
  <c r="AM4" i="13"/>
  <c r="AL4" i="13"/>
  <c r="AI4" i="13"/>
  <c r="AH4" i="13"/>
  <c r="AK4" i="13" s="1"/>
  <c r="AN3" i="13"/>
  <c r="AM3" i="13"/>
  <c r="AK3" i="13"/>
  <c r="AI3" i="13"/>
  <c r="AL3" i="13" s="1"/>
  <c r="AH3" i="13"/>
  <c r="AO3" i="13" s="1"/>
  <c r="AN2" i="13"/>
  <c r="AM2" i="13"/>
  <c r="AJ2" i="13"/>
  <c r="AI2" i="13"/>
  <c r="AL2" i="13" s="1"/>
  <c r="AH2" i="13"/>
  <c r="AO2" i="13" s="1"/>
  <c r="V2" i="13"/>
  <c r="P2" i="13"/>
  <c r="Q2" i="13"/>
  <c r="T2" i="13" s="1"/>
  <c r="U2" i="13"/>
  <c r="R2" i="13"/>
  <c r="Q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" i="13"/>
  <c r="O2" i="13"/>
  <c r="E27" i="13"/>
  <c r="F27" i="13"/>
  <c r="G27" i="13"/>
  <c r="H27" i="13"/>
  <c r="I27" i="13"/>
  <c r="J27" i="13"/>
  <c r="K27" i="13"/>
  <c r="M2" i="13"/>
  <c r="O3" i="13"/>
  <c r="O4" i="13"/>
  <c r="U4" i="13" s="1"/>
  <c r="O5" i="13"/>
  <c r="O6" i="13"/>
  <c r="O7" i="13"/>
  <c r="U7" i="13" s="1"/>
  <c r="O8" i="13"/>
  <c r="U8" i="13" s="1"/>
  <c r="O9" i="13"/>
  <c r="U9" i="13" s="1"/>
  <c r="O10" i="13"/>
  <c r="O11" i="13"/>
  <c r="O12" i="13"/>
  <c r="O13" i="13"/>
  <c r="O14" i="13"/>
  <c r="O15" i="13"/>
  <c r="O16" i="13"/>
  <c r="V16" i="13" s="1"/>
  <c r="O17" i="13"/>
  <c r="U17" i="13" s="1"/>
  <c r="O18" i="13"/>
  <c r="U18" i="13" s="1"/>
  <c r="O19" i="13"/>
  <c r="U19" i="13" s="1"/>
  <c r="O20" i="13"/>
  <c r="O21" i="13"/>
  <c r="O22" i="13"/>
  <c r="O23" i="13"/>
  <c r="O24" i="13"/>
  <c r="O25" i="13"/>
  <c r="O26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B3" i="13"/>
  <c r="B4" i="13"/>
  <c r="B5" i="13"/>
  <c r="B6" i="13"/>
  <c r="B7" i="13"/>
  <c r="P7" i="13" s="1"/>
  <c r="S7" i="13" s="1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2" i="11"/>
  <c r="F22" i="11" s="1"/>
  <c r="D21" i="11"/>
  <c r="F21" i="11" s="1"/>
  <c r="D20" i="11"/>
  <c r="F20" i="11" s="1"/>
  <c r="D19" i="11"/>
  <c r="F19" i="11" s="1"/>
  <c r="D18" i="11"/>
  <c r="F18" i="11" s="1"/>
  <c r="D16" i="11"/>
  <c r="F16" i="11" s="1"/>
  <c r="F15" i="11"/>
  <c r="D15" i="11"/>
  <c r="D14" i="11"/>
  <c r="F14" i="11" s="1"/>
  <c r="D13" i="11"/>
  <c r="F13" i="11" s="1"/>
  <c r="D12" i="11"/>
  <c r="F12" i="11" s="1"/>
  <c r="D11" i="11"/>
  <c r="F11" i="11" s="1"/>
  <c r="D10" i="11"/>
  <c r="F10" i="11" s="1"/>
  <c r="D8" i="11"/>
  <c r="F8" i="11" s="1"/>
  <c r="D7" i="11"/>
  <c r="F7" i="11" s="1"/>
  <c r="D6" i="11"/>
  <c r="F6" i="11" s="1"/>
  <c r="D5" i="11"/>
  <c r="F5" i="11" s="1"/>
  <c r="D4" i="11"/>
  <c r="F4" i="11" s="1"/>
  <c r="D3" i="11"/>
  <c r="F3" i="11" s="1"/>
  <c r="CB3" i="13" l="1"/>
  <c r="CE3" i="13" s="1"/>
  <c r="CB6" i="13"/>
  <c r="CE6" i="13" s="1"/>
  <c r="CB9" i="13"/>
  <c r="CE9" i="13" s="1"/>
  <c r="CB12" i="13"/>
  <c r="CE12" i="13" s="1"/>
  <c r="CB15" i="13"/>
  <c r="CE15" i="13" s="1"/>
  <c r="CB18" i="13"/>
  <c r="CE18" i="13" s="1"/>
  <c r="CB21" i="13"/>
  <c r="CE21" i="13" s="1"/>
  <c r="CB24" i="13"/>
  <c r="CE24" i="13" s="1"/>
  <c r="CC3" i="13"/>
  <c r="CC6" i="13"/>
  <c r="CC9" i="13"/>
  <c r="CC12" i="13"/>
  <c r="CC15" i="13"/>
  <c r="CC18" i="13"/>
  <c r="CC21" i="13"/>
  <c r="CC24" i="13"/>
  <c r="CD24" i="13"/>
  <c r="CD6" i="13"/>
  <c r="CD9" i="13"/>
  <c r="CC26" i="13"/>
  <c r="CD18" i="13"/>
  <c r="CD2" i="13"/>
  <c r="CH3" i="13"/>
  <c r="CD5" i="13"/>
  <c r="CD8" i="13"/>
  <c r="CD11" i="13"/>
  <c r="CH12" i="13"/>
  <c r="CD14" i="13"/>
  <c r="CH15" i="13"/>
  <c r="CD17" i="13"/>
  <c r="CD20" i="13"/>
  <c r="CH21" i="13"/>
  <c r="CD23" i="13"/>
  <c r="CD26" i="13"/>
  <c r="CB4" i="13"/>
  <c r="CE4" i="13" s="1"/>
  <c r="CB7" i="13"/>
  <c r="CE7" i="13" s="1"/>
  <c r="CB10" i="13"/>
  <c r="CE10" i="13" s="1"/>
  <c r="CB13" i="13"/>
  <c r="CE13" i="13" s="1"/>
  <c r="CB16" i="13"/>
  <c r="CE16" i="13" s="1"/>
  <c r="CB19" i="13"/>
  <c r="CE19" i="13" s="1"/>
  <c r="CB22" i="13"/>
  <c r="CE22" i="13" s="1"/>
  <c r="CB25" i="13"/>
  <c r="CE25" i="13" s="1"/>
  <c r="CC4" i="13"/>
  <c r="CC7" i="13"/>
  <c r="CC10" i="13"/>
  <c r="CC13" i="13"/>
  <c r="CC16" i="13"/>
  <c r="CC19" i="13"/>
  <c r="CC22" i="13"/>
  <c r="CC25" i="13"/>
  <c r="BL24" i="13"/>
  <c r="BJ2" i="13"/>
  <c r="BM2" i="13" s="1"/>
  <c r="BJ5" i="13"/>
  <c r="BM5" i="13" s="1"/>
  <c r="BJ8" i="13"/>
  <c r="BM8" i="13" s="1"/>
  <c r="BJ11" i="13"/>
  <c r="BM11" i="13" s="1"/>
  <c r="BJ14" i="13"/>
  <c r="BM14" i="13" s="1"/>
  <c r="BJ17" i="13"/>
  <c r="BM17" i="13" s="1"/>
  <c r="BJ20" i="13"/>
  <c r="BM20" i="13" s="1"/>
  <c r="BJ23" i="13"/>
  <c r="BM23" i="13" s="1"/>
  <c r="BJ26" i="13"/>
  <c r="BM26" i="13" s="1"/>
  <c r="BK23" i="13"/>
  <c r="BK26" i="13"/>
  <c r="BL2" i="13"/>
  <c r="BL5" i="13"/>
  <c r="BL8" i="13"/>
  <c r="BL11" i="13"/>
  <c r="BL14" i="13"/>
  <c r="BL17" i="13"/>
  <c r="BL20" i="13"/>
  <c r="BL23" i="13"/>
  <c r="BL26" i="13"/>
  <c r="BJ22" i="13"/>
  <c r="BM22" i="13" s="1"/>
  <c r="BJ25" i="13"/>
  <c r="BM25" i="13" s="1"/>
  <c r="BK22" i="13"/>
  <c r="BK25" i="13"/>
  <c r="AJ3" i="13"/>
  <c r="AJ6" i="13"/>
  <c r="AJ9" i="13"/>
  <c r="AJ12" i="13"/>
  <c r="AJ15" i="13"/>
  <c r="AJ18" i="13"/>
  <c r="AJ21" i="13"/>
  <c r="AJ24" i="13"/>
  <c r="AI17" i="13"/>
  <c r="AL17" i="13" s="1"/>
  <c r="AI20" i="13"/>
  <c r="AL20" i="13" s="1"/>
  <c r="AI23" i="13"/>
  <c r="AL23" i="13" s="1"/>
  <c r="AI26" i="13"/>
  <c r="AL26" i="13" s="1"/>
  <c r="AJ20" i="13"/>
  <c r="AJ23" i="13"/>
  <c r="AJ26" i="13"/>
  <c r="AK2" i="13"/>
  <c r="AK5" i="13"/>
  <c r="AK8" i="13"/>
  <c r="AK11" i="13"/>
  <c r="AK14" i="13"/>
  <c r="AK17" i="13"/>
  <c r="AK20" i="13"/>
  <c r="AK23" i="13"/>
  <c r="AK26" i="13"/>
  <c r="AI25" i="13"/>
  <c r="AL25" i="13" s="1"/>
  <c r="AJ4" i="13"/>
  <c r="AJ7" i="13"/>
  <c r="AJ10" i="13"/>
  <c r="AJ13" i="13"/>
  <c r="AJ16" i="13"/>
  <c r="AJ19" i="13"/>
  <c r="AJ22" i="13"/>
  <c r="AJ25" i="13"/>
  <c r="V6" i="13"/>
  <c r="V21" i="13"/>
  <c r="V25" i="13"/>
  <c r="V13" i="13"/>
  <c r="V24" i="13"/>
  <c r="V12" i="13"/>
  <c r="V14" i="13"/>
  <c r="V26" i="13"/>
  <c r="V11" i="13"/>
  <c r="V10" i="13"/>
  <c r="V20" i="13"/>
  <c r="V22" i="13"/>
  <c r="V23" i="13"/>
  <c r="V5" i="13"/>
  <c r="V15" i="13"/>
  <c r="V3" i="13"/>
  <c r="V9" i="13"/>
  <c r="V19" i="13"/>
  <c r="V8" i="13"/>
  <c r="V18" i="13"/>
  <c r="V7" i="13"/>
  <c r="W7" i="13" s="1"/>
  <c r="V17" i="13"/>
  <c r="V4" i="13"/>
  <c r="Q7" i="13"/>
  <c r="T7" i="13" s="1"/>
  <c r="U14" i="13"/>
  <c r="P21" i="13"/>
  <c r="W21" i="13" s="1"/>
  <c r="U25" i="13"/>
  <c r="U24" i="13"/>
  <c r="U3" i="13"/>
  <c r="U16" i="13"/>
  <c r="U6" i="13"/>
  <c r="U26" i="13"/>
  <c r="U15" i="13"/>
  <c r="U5" i="13"/>
  <c r="U23" i="13"/>
  <c r="U13" i="13"/>
  <c r="U22" i="13"/>
  <c r="U12" i="13"/>
  <c r="U21" i="13"/>
  <c r="U11" i="13"/>
  <c r="U20" i="13"/>
  <c r="U10" i="13"/>
  <c r="L27" i="13"/>
  <c r="P11" i="13"/>
  <c r="Q11" i="13" s="1"/>
  <c r="T11" i="13" s="1"/>
  <c r="P17" i="13"/>
  <c r="Q17" i="13" s="1"/>
  <c r="T17" i="13" s="1"/>
  <c r="C27" i="13"/>
  <c r="P18" i="13"/>
  <c r="Q18" i="13" s="1"/>
  <c r="T18" i="13" s="1"/>
  <c r="N2" i="13"/>
  <c r="P10" i="13"/>
  <c r="Q10" i="13" s="1"/>
  <c r="T10" i="13" s="1"/>
  <c r="O27" i="13"/>
  <c r="X27" i="13"/>
  <c r="B27" i="13"/>
  <c r="P8" i="13"/>
  <c r="Q8" i="13" s="1"/>
  <c r="T8" i="13" s="1"/>
  <c r="P19" i="13"/>
  <c r="Q19" i="13" s="1"/>
  <c r="T19" i="13" s="1"/>
  <c r="P20" i="13"/>
  <c r="Q20" i="13" s="1"/>
  <c r="T20" i="13" s="1"/>
  <c r="P6" i="13"/>
  <c r="Q6" i="13" s="1"/>
  <c r="T6" i="13" s="1"/>
  <c r="P5" i="13"/>
  <c r="Q5" i="13" s="1"/>
  <c r="T5" i="13" s="1"/>
  <c r="P16" i="13"/>
  <c r="Q16" i="13" s="1"/>
  <c r="T16" i="13" s="1"/>
  <c r="P15" i="13"/>
  <c r="Q15" i="13" s="1"/>
  <c r="T15" i="13" s="1"/>
  <c r="P26" i="13"/>
  <c r="Q26" i="13" s="1"/>
  <c r="T26" i="13" s="1"/>
  <c r="P9" i="13"/>
  <c r="Q9" i="13" s="1"/>
  <c r="T9" i="13" s="1"/>
  <c r="P4" i="13"/>
  <c r="Q4" i="13" s="1"/>
  <c r="T4" i="13" s="1"/>
  <c r="P25" i="13"/>
  <c r="Q25" i="13" s="1"/>
  <c r="T25" i="13" s="1"/>
  <c r="P13" i="13"/>
  <c r="Q13" i="13" s="1"/>
  <c r="T13" i="13" s="1"/>
  <c r="P23" i="13"/>
  <c r="Q23" i="13" s="1"/>
  <c r="T23" i="13" s="1"/>
  <c r="P3" i="13"/>
  <c r="P14" i="13"/>
  <c r="P12" i="13"/>
  <c r="P24" i="13"/>
  <c r="Q24" i="13" s="1"/>
  <c r="T24" i="13" s="1"/>
  <c r="P22" i="13"/>
  <c r="Q22" i="13" s="1"/>
  <c r="T22" i="13" s="1"/>
  <c r="D24" i="13"/>
  <c r="M24" i="13" s="1"/>
  <c r="N24" i="13" s="1"/>
  <c r="D13" i="13"/>
  <c r="M13" i="13" s="1"/>
  <c r="N13" i="13" s="1"/>
  <c r="D12" i="13"/>
  <c r="M12" i="13" s="1"/>
  <c r="N12" i="13" s="1"/>
  <c r="D4" i="13"/>
  <c r="M4" i="13" s="1"/>
  <c r="N4" i="13" s="1"/>
  <c r="D18" i="13"/>
  <c r="M18" i="13" s="1"/>
  <c r="N18" i="13" s="1"/>
  <c r="D17" i="13"/>
  <c r="M17" i="13" s="1"/>
  <c r="N17" i="13" s="1"/>
  <c r="D16" i="13"/>
  <c r="M16" i="13" s="1"/>
  <c r="N16" i="13" s="1"/>
  <c r="D25" i="13"/>
  <c r="M25" i="13" s="1"/>
  <c r="N25" i="13" s="1"/>
  <c r="D19" i="13"/>
  <c r="M19" i="13" s="1"/>
  <c r="N19" i="13" s="1"/>
  <c r="D8" i="13"/>
  <c r="M8" i="13" s="1"/>
  <c r="N8" i="13" s="1"/>
  <c r="D6" i="13"/>
  <c r="M6" i="13" s="1"/>
  <c r="N6" i="13" s="1"/>
  <c r="D26" i="13"/>
  <c r="M26" i="13" s="1"/>
  <c r="N26" i="13" s="1"/>
  <c r="D15" i="13"/>
  <c r="M15" i="13" s="1"/>
  <c r="N15" i="13" s="1"/>
  <c r="D5" i="13"/>
  <c r="M5" i="13" s="1"/>
  <c r="N5" i="13" s="1"/>
  <c r="D14" i="13"/>
  <c r="M14" i="13" s="1"/>
  <c r="N14" i="13" s="1"/>
  <c r="D3" i="13"/>
  <c r="M3" i="13" s="1"/>
  <c r="N3" i="13" s="1"/>
  <c r="D23" i="13"/>
  <c r="M23" i="13" s="1"/>
  <c r="N23" i="13" s="1"/>
  <c r="D2" i="13"/>
  <c r="D22" i="13"/>
  <c r="M22" i="13" s="1"/>
  <c r="N22" i="13" s="1"/>
  <c r="D21" i="13"/>
  <c r="M21" i="13" s="1"/>
  <c r="N21" i="13" s="1"/>
  <c r="R21" i="13" s="1"/>
  <c r="D11" i="13"/>
  <c r="M11" i="13" s="1"/>
  <c r="N11" i="13" s="1"/>
  <c r="D7" i="13"/>
  <c r="M7" i="13" s="1"/>
  <c r="N7" i="13" s="1"/>
  <c r="R7" i="13" s="1"/>
  <c r="D20" i="13"/>
  <c r="M20" i="13" s="1"/>
  <c r="N20" i="13" s="1"/>
  <c r="D10" i="13"/>
  <c r="M10" i="13" s="1"/>
  <c r="N10" i="13" s="1"/>
  <c r="D9" i="13"/>
  <c r="M9" i="13" s="1"/>
  <c r="N9" i="13" s="1"/>
  <c r="R19" i="13" l="1"/>
  <c r="R17" i="13"/>
  <c r="S21" i="13"/>
  <c r="Q21" i="13"/>
  <c r="T21" i="13" s="1"/>
  <c r="W14" i="13"/>
  <c r="Q14" i="13"/>
  <c r="T14" i="13" s="1"/>
  <c r="W3" i="13"/>
  <c r="T3" i="13"/>
  <c r="W12" i="13"/>
  <c r="Q12" i="13"/>
  <c r="T12" i="13" s="1"/>
  <c r="V27" i="13"/>
  <c r="R10" i="13"/>
  <c r="R8" i="13"/>
  <c r="S18" i="13"/>
  <c r="W18" i="13"/>
  <c r="S25" i="13"/>
  <c r="W25" i="13"/>
  <c r="S4" i="13"/>
  <c r="W4" i="13"/>
  <c r="S13" i="13"/>
  <c r="W13" i="13"/>
  <c r="R18" i="13"/>
  <c r="S2" i="13"/>
  <c r="W2" i="13"/>
  <c r="S24" i="13"/>
  <c r="W24" i="13"/>
  <c r="S5" i="13"/>
  <c r="W5" i="13"/>
  <c r="S22" i="13"/>
  <c r="W22" i="13"/>
  <c r="S11" i="13"/>
  <c r="W11" i="13"/>
  <c r="S17" i="13"/>
  <c r="W17" i="13"/>
  <c r="S9" i="13"/>
  <c r="W9" i="13"/>
  <c r="S16" i="13"/>
  <c r="W16" i="13"/>
  <c r="S6" i="13"/>
  <c r="W6" i="13"/>
  <c r="S19" i="13"/>
  <c r="W19" i="13"/>
  <c r="S10" i="13"/>
  <c r="W10" i="13"/>
  <c r="U27" i="13"/>
  <c r="S26" i="13"/>
  <c r="W26" i="13"/>
  <c r="S15" i="13"/>
  <c r="W15" i="13"/>
  <c r="R11" i="13"/>
  <c r="S20" i="13"/>
  <c r="W20" i="13"/>
  <c r="S23" i="13"/>
  <c r="W23" i="13"/>
  <c r="S8" i="13"/>
  <c r="W8" i="13"/>
  <c r="M27" i="13"/>
  <c r="P27" i="13"/>
  <c r="R14" i="13"/>
  <c r="S14" i="13"/>
  <c r="R12" i="13"/>
  <c r="S12" i="13"/>
  <c r="D27" i="13"/>
  <c r="N27" i="13"/>
  <c r="R3" i="13"/>
  <c r="S3" i="13"/>
  <c r="R5" i="13"/>
  <c r="R6" i="13"/>
  <c r="R13" i="13"/>
  <c r="R20" i="13"/>
  <c r="R4" i="13"/>
  <c r="R23" i="13"/>
  <c r="R9" i="13"/>
  <c r="R26" i="13"/>
  <c r="R25" i="13"/>
  <c r="R15" i="13"/>
  <c r="R22" i="13"/>
  <c r="R24" i="13"/>
  <c r="R16" i="13"/>
  <c r="T27" i="13" l="1"/>
  <c r="W27" i="13"/>
  <c r="S27" i="13"/>
  <c r="R2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O1" authorId="0" shapeId="0" xr:uid="{BDEF8C20-3349-4386-BF97-ECCFF79E66EC}">
      <text>
        <r>
          <rPr>
            <b/>
            <sz val="9"/>
            <color indexed="81"/>
            <rFont val="Tahoma"/>
            <family val="2"/>
          </rPr>
          <t>Amount of products left in invintory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6314BDA3-294F-4F20-BD5C-16C92835199D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A2407707-B2BF-4697-B5B3-167B9C51618A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0FC8B50C-0B55-4F5E-85B6-FBF93AFAF33C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903E68FD-6689-49DB-BF0C-04E307A7BEFB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BCF7D850-E45F-4CC6-A06B-BCA6722A9215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ECF7E6AC-A843-438B-BE2B-2D224ADF1CA5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" authorId="0" shapeId="0" xr:uid="{53000D6D-C908-4054-BA48-A2ADB822AAB7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4419547B-63C7-483B-A698-D28A63EDBF08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32A2C659-EF7C-45C2-AA18-9222A8ECED4F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F49F64D4-E5B5-4640-8F4C-8769C8AE8AED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40BC0323-E645-42D1-890F-AAF587E98CF0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27AE2E30-975C-4F09-8B7C-5D60682CFAF2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9C3B96D1-E4B7-439D-AB23-64A2B031CBF0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BFDDA0A4-8C97-482D-A16A-B9105B3024BF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26F48D30-7545-4C66-B2E0-E53B111098F2}">
      <text>
        <r>
          <rPr>
            <b/>
            <sz val="9"/>
            <color indexed="81"/>
            <rFont val="Tahoma"/>
            <family val="2"/>
          </rPr>
          <t>Amount Sold plus Margin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8ADA9978-2723-4CB8-A8B1-F18A0C33EE3F}">
      <text>
        <r>
          <rPr>
            <b/>
            <sz val="9"/>
            <color indexed="81"/>
            <rFont val="Tahoma"/>
            <family val="2"/>
          </rPr>
          <t xml:space="preserve">SHAUN
Inveintory amount left based on cost plus margin of percentage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<sst xmlns="http://schemas.openxmlformats.org/spreadsheetml/2006/main" count="579" uniqueCount="129">
  <si>
    <t>Kitchen Products</t>
  </si>
  <si>
    <t>Dish Soap</t>
  </si>
  <si>
    <t>Paper Towels</t>
  </si>
  <si>
    <t>Dishwasher Soap</t>
  </si>
  <si>
    <t>Scouring Pads</t>
  </si>
  <si>
    <t>Window Cleaner</t>
  </si>
  <si>
    <t>Bathroom Products</t>
  </si>
  <si>
    <t>Toothpaste</t>
  </si>
  <si>
    <t>Hand Soap</t>
  </si>
  <si>
    <t>Shampoo</t>
  </si>
  <si>
    <t>Toilet Paper</t>
  </si>
  <si>
    <t>Cleaning Solvent</t>
  </si>
  <si>
    <t>Asprin</t>
  </si>
  <si>
    <t>OTC Medicines</t>
  </si>
  <si>
    <t>Antacid</t>
  </si>
  <si>
    <t>Hand Lotion</t>
  </si>
  <si>
    <t>Trash Bags</t>
  </si>
  <si>
    <t>Mouthwash</t>
  </si>
  <si>
    <t>Motion Sickness</t>
  </si>
  <si>
    <t>Vitamins</t>
  </si>
  <si>
    <t>Office Products</t>
  </si>
  <si>
    <t>Pens</t>
  </si>
  <si>
    <t>Laxatives</t>
  </si>
  <si>
    <t xml:space="preserve">Pencils </t>
  </si>
  <si>
    <t>Staplers</t>
  </si>
  <si>
    <t>Paper Clips</t>
  </si>
  <si>
    <t>Ink Refills</t>
  </si>
  <si>
    <t>Notebooks</t>
  </si>
  <si>
    <t>Paper</t>
  </si>
  <si>
    <t>Week 1</t>
  </si>
  <si>
    <t>Week 2</t>
  </si>
  <si>
    <t>Week 3</t>
  </si>
  <si>
    <t>Week 4</t>
  </si>
  <si>
    <t>Week 5</t>
  </si>
  <si>
    <t>Week 6</t>
  </si>
  <si>
    <t>Fully Stocked</t>
  </si>
  <si>
    <t>Week 7</t>
  </si>
  <si>
    <t>Present</t>
  </si>
  <si>
    <t>Sum</t>
  </si>
  <si>
    <t>Average</t>
  </si>
  <si>
    <t>Running Total</t>
  </si>
  <si>
    <t>Count</t>
  </si>
  <si>
    <t>Reorder Point</t>
  </si>
  <si>
    <t>Reorder Amount</t>
  </si>
  <si>
    <t>Quantity per case</t>
  </si>
  <si>
    <t>Wholesale Price Each</t>
  </si>
  <si>
    <t>Cost per Case</t>
  </si>
  <si>
    <t>Retail Price</t>
  </si>
  <si>
    <t>Margin?</t>
  </si>
  <si>
    <t>Products</t>
  </si>
  <si>
    <t>Warehouse Full Stock Invintory</t>
  </si>
  <si>
    <t>Stock Difference</t>
  </si>
  <si>
    <t>Week 1 total</t>
  </si>
  <si>
    <t>Week 2 total</t>
  </si>
  <si>
    <t>Week 3 total</t>
  </si>
  <si>
    <t>Week 4 total</t>
  </si>
  <si>
    <t>Week 5 total</t>
  </si>
  <si>
    <t>Week 6 total</t>
  </si>
  <si>
    <t>Week 7 total</t>
  </si>
  <si>
    <t>Week 8 total</t>
  </si>
  <si>
    <t>Total Fully In Stocked Products at  All Stores</t>
  </si>
  <si>
    <t>Margin per unit</t>
  </si>
  <si>
    <t>Wholesale Price Each product</t>
  </si>
  <si>
    <t>Totals /Averages</t>
  </si>
  <si>
    <t>Margin Percentage %</t>
  </si>
  <si>
    <t>WK 1 SOLD</t>
  </si>
  <si>
    <t>WK 1 TOTAL SALES</t>
  </si>
  <si>
    <t>WK 1 PROFIT</t>
  </si>
  <si>
    <t>WK 1 SELL-THROUGH-RATE</t>
  </si>
  <si>
    <t>WK 1 ROI</t>
  </si>
  <si>
    <t>WK 1 INVINTORY-VALUE</t>
  </si>
  <si>
    <t>WK 1 AVG INVINTORY VALUE</t>
  </si>
  <si>
    <t>WK 1 INVENTORY TURNOVER</t>
  </si>
  <si>
    <t>WK 2 SOLD</t>
  </si>
  <si>
    <t>WK 2 TOTAL SALES</t>
  </si>
  <si>
    <t>WK 2 PROFIT</t>
  </si>
  <si>
    <t>WK 2 SELL-THROUGH-RATE</t>
  </si>
  <si>
    <t>WK 2 ROI</t>
  </si>
  <si>
    <t>WK 2 INVINTORY-VALUE</t>
  </si>
  <si>
    <t>WK 2 AVG INVINTORY VALUE</t>
  </si>
  <si>
    <t>WK 2 INVENTORY TURNOVER</t>
  </si>
  <si>
    <t>WK 3 SOLD</t>
  </si>
  <si>
    <t>WK 3 TOTAL SALES</t>
  </si>
  <si>
    <t>WK 3 PROFIT</t>
  </si>
  <si>
    <t>WK 3 SELL-THROUGH-RATE</t>
  </si>
  <si>
    <t>WK 3 ROI</t>
  </si>
  <si>
    <t>WK 3 INVINTORY-VALUE</t>
  </si>
  <si>
    <t>WK 3 AVG INVINTORY VALUE</t>
  </si>
  <si>
    <t>WK 3 INVENTORY TURNOVER</t>
  </si>
  <si>
    <t>WK 4 SOLD</t>
  </si>
  <si>
    <t>WK 4 TOTAL SALES</t>
  </si>
  <si>
    <t>WK 4 PROFIT</t>
  </si>
  <si>
    <t>WK 4 SELL-THROUGH-RATE</t>
  </si>
  <si>
    <t>WK 4 ROI</t>
  </si>
  <si>
    <t>WK 4 INVINTORY-VALUE</t>
  </si>
  <si>
    <t>WK 4 AVG INVINTORY VALUE</t>
  </si>
  <si>
    <t>WK 4 INVENTORY TURNOVER</t>
  </si>
  <si>
    <t>WK 5 SOLD</t>
  </si>
  <si>
    <t>WK 5 TOTAL SALES</t>
  </si>
  <si>
    <t>WK 5 PROFIT</t>
  </si>
  <si>
    <t>WK 5 SELL-THROUGH-RATE</t>
  </si>
  <si>
    <t>WK 5 ROI</t>
  </si>
  <si>
    <t>WK 5 INVINTORY-VALUE</t>
  </si>
  <si>
    <t>WK 5 AVG INVINTORY VALUE</t>
  </si>
  <si>
    <t>WK 5 INVENTORY TURNOVER</t>
  </si>
  <si>
    <t>WK 6 SOLD</t>
  </si>
  <si>
    <t>WK 6 TOTAL SALES</t>
  </si>
  <si>
    <t>WK 6 PROFIT</t>
  </si>
  <si>
    <t>WK 6 SELL-THROUGH-RATE</t>
  </si>
  <si>
    <t>WK 6 ROI</t>
  </si>
  <si>
    <t>WK 6 INVINTORY-VALUE</t>
  </si>
  <si>
    <t>WK 6 AVG INVINTORY VALUE</t>
  </si>
  <si>
    <t>WK 6 INVENTORY TURNOVER</t>
  </si>
  <si>
    <t>WK 7 SOLD</t>
  </si>
  <si>
    <t>WK 7 TOTAL SALES</t>
  </si>
  <si>
    <t>WK 7 PROFIT</t>
  </si>
  <si>
    <t>WK 7 SELL-THROUGH-RATE</t>
  </si>
  <si>
    <t>WK 7 ROI</t>
  </si>
  <si>
    <t>WK 7 INVINTORY-VALUE</t>
  </si>
  <si>
    <t>WK 7 AVG INVINTORY VALUE</t>
  </si>
  <si>
    <t>WK 7 INVENTORY TURNOVER</t>
  </si>
  <si>
    <t>WK 8 SOLD</t>
  </si>
  <si>
    <t>WK 8 TOTAL SALES</t>
  </si>
  <si>
    <t>WK 8 PROFIT</t>
  </si>
  <si>
    <t>WK 8 SELL-THROUGH-RATE</t>
  </si>
  <si>
    <t>WK 8 ROI</t>
  </si>
  <si>
    <t>WK 8 INVINTORY-VALUE</t>
  </si>
  <si>
    <t>WK 8 AVG INVINTORY VALUE</t>
  </si>
  <si>
    <t>WK 8 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</si>
</sst>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4" fontId="1" fillId="2" borderId="0" xfId="0" applyNumberFormat="1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0" fontId="3" fillId="0" borderId="2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6" fillId="5" borderId="0" xfId="0" applyFont="1" applyFill="1" applyAlignment="1">
      <alignment horizontal="center" wrapText="1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wrapText="1"/>
    </xf>
    <xf numFmtId="10" fontId="0" fillId="0" borderId="6" xfId="0" applyNumberFormat="1" applyBorder="1"/>
    <xf numFmtId="0" fontId="0" fillId="3" borderId="6" xfId="0" applyFill="1" applyBorder="1"/>
    <xf numFmtId="164" fontId="0" fillId="0" borderId="6" xfId="0" applyNumberFormat="1" applyBorder="1"/>
    <xf numFmtId="0" fontId="0" fillId="4" borderId="6" xfId="0" applyFill="1" applyBorder="1"/>
    <xf numFmtId="164" fontId="0" fillId="4" borderId="6" xfId="0" applyNumberFormat="1" applyFill="1" applyBorder="1"/>
    <xf numFmtId="3" fontId="0" fillId="5" borderId="6" xfId="0" applyNumberFormat="1" applyFill="1" applyBorder="1"/>
    <xf numFmtId="10" fontId="0" fillId="5" borderId="6" xfId="0" applyNumberFormat="1" applyFill="1" applyBorder="1"/>
    <xf numFmtId="164" fontId="0" fillId="5" borderId="6" xfId="0" applyNumberFormat="1" applyFill="1" applyBorder="1"/>
    <xf numFmtId="44" fontId="0" fillId="5" borderId="6" xfId="0" applyNumberFormat="1" applyFill="1" applyBorder="1"/>
    <xf numFmtId="0" fontId="0" fillId="5" borderId="0" xfId="0" applyFill="1"/>
    <xf numFmtId="0" fontId="0" fillId="5" borderId="6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5" borderId="6" xfId="0" applyFill="1" applyBorder="1"/>
    <xf numFmtId="0" fontId="1" fillId="4" borderId="6" xfId="0" applyFont="1" applyFill="1" applyBorder="1"/>
    <xf numFmtId="0" fontId="0" fillId="4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44" fontId="0" fillId="4" borderId="6" xfId="0" applyNumberFormat="1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wrapText="1"/>
    </xf>
    <xf numFmtId="0" fontId="8" fillId="10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wrapText="1"/>
    </xf>
    <xf numFmtId="0" fontId="6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wrapText="1"/>
    </xf>
    <xf numFmtId="0" fontId="6" fillId="1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1C42-CF97-4F30-8DB3-90C06D02EF89}">
  <dimension ref="A1:F30"/>
  <sheetViews>
    <sheetView zoomScaleNormal="100" workbookViewId="0">
      <selection activeCell="C1" sqref="C1:F30"/>
    </sheetView>
  </sheetViews>
  <sheetFormatPr defaultRowHeight="15" x14ac:dyDescent="0.25"/>
  <cols>
    <col min="1" max="1" width="18.140625" bestFit="1" customWidth="1"/>
    <col min="2" max="2" width="18.7109375" customWidth="1"/>
    <col min="3" max="3" width="14.42578125" customWidth="1"/>
  </cols>
  <sheetData>
    <row r="1" spans="1:6" ht="30" x14ac:dyDescent="0.25">
      <c r="A1" t="s">
        <v>49</v>
      </c>
      <c r="B1" s="5" t="s">
        <v>44</v>
      </c>
      <c r="C1" s="1" t="s">
        <v>45</v>
      </c>
      <c r="D1" s="1" t="s">
        <v>46</v>
      </c>
      <c r="E1" s="1" t="s">
        <v>47</v>
      </c>
      <c r="F1" s="18" t="s">
        <v>48</v>
      </c>
    </row>
    <row r="2" spans="1:6" x14ac:dyDescent="0.25">
      <c r="A2" s="2" t="s">
        <v>0</v>
      </c>
      <c r="B2" s="7"/>
      <c r="C2" s="2"/>
      <c r="D2" s="2"/>
      <c r="E2" s="2"/>
      <c r="F2" s="2"/>
    </row>
    <row r="3" spans="1:6" x14ac:dyDescent="0.25">
      <c r="A3" t="s">
        <v>1</v>
      </c>
      <c r="B3" s="9">
        <v>50</v>
      </c>
      <c r="C3" s="11">
        <v>3</v>
      </c>
      <c r="D3" s="11">
        <f>B3*C3</f>
        <v>150</v>
      </c>
      <c r="E3" s="11">
        <v>180</v>
      </c>
      <c r="F3" s="12">
        <f>E3-D3</f>
        <v>30</v>
      </c>
    </row>
    <row r="4" spans="1:6" x14ac:dyDescent="0.25">
      <c r="A4" t="s">
        <v>3</v>
      </c>
      <c r="B4" s="9">
        <v>25</v>
      </c>
      <c r="C4" s="11">
        <v>2.5</v>
      </c>
      <c r="D4" s="11">
        <f t="shared" ref="D4:D30" si="0">B4*C4</f>
        <v>62.5</v>
      </c>
      <c r="E4" s="11">
        <v>75</v>
      </c>
      <c r="F4" s="12">
        <f t="shared" ref="F4:F30" si="1">E4-D4</f>
        <v>12.5</v>
      </c>
    </row>
    <row r="5" spans="1:6" x14ac:dyDescent="0.25">
      <c r="A5" t="s">
        <v>4</v>
      </c>
      <c r="B5" s="9">
        <v>50</v>
      </c>
      <c r="C5" s="11">
        <v>2</v>
      </c>
      <c r="D5" s="11">
        <f t="shared" si="0"/>
        <v>100</v>
      </c>
      <c r="E5" s="11">
        <v>120</v>
      </c>
      <c r="F5" s="12">
        <f t="shared" si="1"/>
        <v>20</v>
      </c>
    </row>
    <row r="6" spans="1:6" x14ac:dyDescent="0.25">
      <c r="A6" t="s">
        <v>5</v>
      </c>
      <c r="B6" s="9">
        <v>50</v>
      </c>
      <c r="C6" s="11">
        <v>3.5</v>
      </c>
      <c r="D6" s="11">
        <f t="shared" si="0"/>
        <v>175</v>
      </c>
      <c r="E6" s="11">
        <v>210</v>
      </c>
      <c r="F6" s="12">
        <f t="shared" si="1"/>
        <v>35</v>
      </c>
    </row>
    <row r="7" spans="1:6" x14ac:dyDescent="0.25">
      <c r="A7" t="s">
        <v>2</v>
      </c>
      <c r="B7" s="9">
        <v>50</v>
      </c>
      <c r="C7" s="11">
        <v>4</v>
      </c>
      <c r="D7" s="11">
        <f t="shared" si="0"/>
        <v>200</v>
      </c>
      <c r="E7" s="11">
        <v>240</v>
      </c>
      <c r="F7" s="12">
        <f t="shared" si="1"/>
        <v>40</v>
      </c>
    </row>
    <row r="8" spans="1:6" x14ac:dyDescent="0.25">
      <c r="A8" t="s">
        <v>16</v>
      </c>
      <c r="B8" s="9">
        <v>50</v>
      </c>
      <c r="C8" s="11">
        <v>3.5</v>
      </c>
      <c r="D8" s="11">
        <f t="shared" si="0"/>
        <v>175</v>
      </c>
      <c r="E8" s="11">
        <v>210</v>
      </c>
      <c r="F8" s="12">
        <f t="shared" si="1"/>
        <v>35</v>
      </c>
    </row>
    <row r="9" spans="1:6" x14ac:dyDescent="0.25">
      <c r="A9" s="2" t="s">
        <v>6</v>
      </c>
      <c r="B9" s="7"/>
      <c r="C9" s="13"/>
      <c r="D9" s="13"/>
      <c r="E9" s="13"/>
      <c r="F9" s="13"/>
    </row>
    <row r="10" spans="1:6" x14ac:dyDescent="0.25">
      <c r="A10" t="s">
        <v>7</v>
      </c>
      <c r="B10" s="9">
        <v>50</v>
      </c>
      <c r="C10" s="11">
        <v>3</v>
      </c>
      <c r="D10" s="11">
        <f t="shared" si="0"/>
        <v>150</v>
      </c>
      <c r="E10" s="11">
        <v>180</v>
      </c>
      <c r="F10" s="12">
        <f t="shared" si="1"/>
        <v>30</v>
      </c>
    </row>
    <row r="11" spans="1:6" x14ac:dyDescent="0.25">
      <c r="A11" t="s">
        <v>17</v>
      </c>
      <c r="B11" s="9">
        <v>50</v>
      </c>
      <c r="C11" s="11">
        <v>3.5</v>
      </c>
      <c r="D11" s="11">
        <f t="shared" si="0"/>
        <v>175</v>
      </c>
      <c r="E11" s="11">
        <v>210</v>
      </c>
      <c r="F11" s="12">
        <f t="shared" si="1"/>
        <v>35</v>
      </c>
    </row>
    <row r="12" spans="1:6" x14ac:dyDescent="0.25">
      <c r="A12" t="s">
        <v>8</v>
      </c>
      <c r="B12" s="9">
        <v>50</v>
      </c>
      <c r="C12" s="11">
        <v>4</v>
      </c>
      <c r="D12" s="11">
        <f t="shared" si="0"/>
        <v>200</v>
      </c>
      <c r="E12" s="11">
        <v>240</v>
      </c>
      <c r="F12" s="12">
        <f t="shared" si="1"/>
        <v>40</v>
      </c>
    </row>
    <row r="13" spans="1:6" x14ac:dyDescent="0.25">
      <c r="A13" t="s">
        <v>9</v>
      </c>
      <c r="B13" s="9">
        <v>50</v>
      </c>
      <c r="C13" s="11">
        <v>5.5</v>
      </c>
      <c r="D13" s="11">
        <f t="shared" si="0"/>
        <v>275</v>
      </c>
      <c r="E13" s="11">
        <v>330</v>
      </c>
      <c r="F13" s="12">
        <f t="shared" si="1"/>
        <v>55</v>
      </c>
    </row>
    <row r="14" spans="1:6" x14ac:dyDescent="0.25">
      <c r="A14" t="s">
        <v>15</v>
      </c>
      <c r="B14" s="9">
        <v>50</v>
      </c>
      <c r="C14" s="11">
        <v>4</v>
      </c>
      <c r="D14" s="11">
        <f t="shared" si="0"/>
        <v>200</v>
      </c>
      <c r="E14" s="11">
        <v>240</v>
      </c>
      <c r="F14" s="12">
        <f t="shared" si="1"/>
        <v>40</v>
      </c>
    </row>
    <row r="15" spans="1:6" x14ac:dyDescent="0.25">
      <c r="A15" t="s">
        <v>10</v>
      </c>
      <c r="B15" s="9">
        <v>50</v>
      </c>
      <c r="C15" s="11">
        <v>1</v>
      </c>
      <c r="D15" s="11">
        <f t="shared" si="0"/>
        <v>50</v>
      </c>
      <c r="E15" s="11">
        <v>60</v>
      </c>
      <c r="F15" s="12">
        <f t="shared" si="1"/>
        <v>10</v>
      </c>
    </row>
    <row r="16" spans="1:6" x14ac:dyDescent="0.25">
      <c r="A16" t="s">
        <v>11</v>
      </c>
      <c r="B16" s="9">
        <v>25</v>
      </c>
      <c r="C16" s="11">
        <v>4.5</v>
      </c>
      <c r="D16" s="11">
        <f t="shared" si="0"/>
        <v>112.5</v>
      </c>
      <c r="E16" s="11">
        <v>135</v>
      </c>
      <c r="F16" s="12">
        <f t="shared" si="1"/>
        <v>22.5</v>
      </c>
    </row>
    <row r="17" spans="1:6" x14ac:dyDescent="0.25">
      <c r="A17" s="2" t="s">
        <v>13</v>
      </c>
      <c r="B17" s="7"/>
      <c r="C17" s="13"/>
      <c r="D17" s="13"/>
      <c r="E17" s="13"/>
      <c r="F17" s="13"/>
    </row>
    <row r="18" spans="1:6" x14ac:dyDescent="0.25">
      <c r="A18" t="s">
        <v>12</v>
      </c>
      <c r="B18" s="9">
        <v>50</v>
      </c>
      <c r="C18" s="11">
        <v>6</v>
      </c>
      <c r="D18" s="11">
        <f t="shared" si="0"/>
        <v>300</v>
      </c>
      <c r="E18" s="11">
        <v>360</v>
      </c>
      <c r="F18" s="12">
        <f t="shared" si="1"/>
        <v>60</v>
      </c>
    </row>
    <row r="19" spans="1:6" x14ac:dyDescent="0.25">
      <c r="A19" t="s">
        <v>19</v>
      </c>
      <c r="B19" s="9">
        <v>50</v>
      </c>
      <c r="C19" s="11">
        <v>5.5</v>
      </c>
      <c r="D19" s="11">
        <f t="shared" si="0"/>
        <v>275</v>
      </c>
      <c r="E19" s="11">
        <v>330</v>
      </c>
      <c r="F19" s="12">
        <f t="shared" si="1"/>
        <v>55</v>
      </c>
    </row>
    <row r="20" spans="1:6" x14ac:dyDescent="0.25">
      <c r="A20" t="s">
        <v>14</v>
      </c>
      <c r="B20" s="9">
        <v>20</v>
      </c>
      <c r="C20" s="11">
        <v>5</v>
      </c>
      <c r="D20" s="11">
        <f t="shared" si="0"/>
        <v>100</v>
      </c>
      <c r="E20" s="11">
        <v>120</v>
      </c>
      <c r="F20" s="12">
        <f t="shared" si="1"/>
        <v>20</v>
      </c>
    </row>
    <row r="21" spans="1:6" x14ac:dyDescent="0.25">
      <c r="A21" t="s">
        <v>22</v>
      </c>
      <c r="B21" s="9">
        <v>25</v>
      </c>
      <c r="C21" s="11">
        <v>7</v>
      </c>
      <c r="D21" s="11">
        <f t="shared" si="0"/>
        <v>175</v>
      </c>
      <c r="E21" s="11">
        <v>210</v>
      </c>
      <c r="F21" s="12">
        <f t="shared" si="1"/>
        <v>35</v>
      </c>
    </row>
    <row r="22" spans="1:6" x14ac:dyDescent="0.25">
      <c r="A22" t="s">
        <v>18</v>
      </c>
      <c r="B22" s="9">
        <v>25</v>
      </c>
      <c r="C22" s="11">
        <v>6.5</v>
      </c>
      <c r="D22" s="11">
        <f t="shared" si="0"/>
        <v>162.5</v>
      </c>
      <c r="E22" s="11">
        <v>195</v>
      </c>
      <c r="F22" s="12">
        <f t="shared" si="1"/>
        <v>32.5</v>
      </c>
    </row>
    <row r="23" spans="1:6" x14ac:dyDescent="0.25">
      <c r="A23" s="2" t="s">
        <v>20</v>
      </c>
      <c r="B23" s="7"/>
      <c r="C23" s="13"/>
      <c r="D23" s="13"/>
      <c r="E23" s="13"/>
      <c r="F23" s="13"/>
    </row>
    <row r="24" spans="1:6" x14ac:dyDescent="0.25">
      <c r="A24" t="s">
        <v>21</v>
      </c>
      <c r="B24" s="9">
        <v>50</v>
      </c>
      <c r="C24" s="11">
        <v>1.5</v>
      </c>
      <c r="D24" s="11">
        <f t="shared" si="0"/>
        <v>75</v>
      </c>
      <c r="E24" s="11">
        <v>90</v>
      </c>
      <c r="F24" s="12">
        <f t="shared" si="1"/>
        <v>15</v>
      </c>
    </row>
    <row r="25" spans="1:6" x14ac:dyDescent="0.25">
      <c r="A25" t="s">
        <v>26</v>
      </c>
      <c r="B25" s="9">
        <v>50</v>
      </c>
      <c r="C25" s="11">
        <v>0.5</v>
      </c>
      <c r="D25" s="11">
        <f t="shared" si="0"/>
        <v>25</v>
      </c>
      <c r="E25" s="11">
        <v>30</v>
      </c>
      <c r="F25" s="12">
        <f t="shared" si="1"/>
        <v>5</v>
      </c>
    </row>
    <row r="26" spans="1:6" x14ac:dyDescent="0.25">
      <c r="A26" t="s">
        <v>23</v>
      </c>
      <c r="B26" s="9">
        <v>50</v>
      </c>
      <c r="C26" s="11">
        <v>1</v>
      </c>
      <c r="D26" s="11">
        <f t="shared" si="0"/>
        <v>50</v>
      </c>
      <c r="E26" s="11">
        <v>60</v>
      </c>
      <c r="F26" s="12">
        <f t="shared" si="1"/>
        <v>10</v>
      </c>
    </row>
    <row r="27" spans="1:6" x14ac:dyDescent="0.25">
      <c r="A27" t="s">
        <v>27</v>
      </c>
      <c r="B27" s="9">
        <v>25</v>
      </c>
      <c r="C27" s="11">
        <v>3</v>
      </c>
      <c r="D27" s="11">
        <f t="shared" si="0"/>
        <v>75</v>
      </c>
      <c r="E27" s="11">
        <v>90</v>
      </c>
      <c r="F27" s="12">
        <f t="shared" si="1"/>
        <v>15</v>
      </c>
    </row>
    <row r="28" spans="1:6" x14ac:dyDescent="0.25">
      <c r="A28" t="s">
        <v>28</v>
      </c>
      <c r="B28" s="9">
        <v>25</v>
      </c>
      <c r="C28" s="11">
        <v>4.5</v>
      </c>
      <c r="D28" s="11">
        <f t="shared" si="0"/>
        <v>112.5</v>
      </c>
      <c r="E28" s="11">
        <v>135</v>
      </c>
      <c r="F28" s="12">
        <f t="shared" si="1"/>
        <v>22.5</v>
      </c>
    </row>
    <row r="29" spans="1:6" x14ac:dyDescent="0.25">
      <c r="A29" t="s">
        <v>24</v>
      </c>
      <c r="B29" s="9">
        <v>10</v>
      </c>
      <c r="C29" s="11">
        <v>8</v>
      </c>
      <c r="D29" s="11">
        <f t="shared" si="0"/>
        <v>80</v>
      </c>
      <c r="E29" s="11">
        <v>96</v>
      </c>
      <c r="F29" s="12">
        <f t="shared" si="1"/>
        <v>16</v>
      </c>
    </row>
    <row r="30" spans="1:6" ht="15.75" thickBot="1" x14ac:dyDescent="0.3">
      <c r="A30" t="s">
        <v>25</v>
      </c>
      <c r="B30" s="14">
        <v>50</v>
      </c>
      <c r="C30" s="17">
        <v>3.5</v>
      </c>
      <c r="D30" s="17">
        <f t="shared" si="0"/>
        <v>175</v>
      </c>
      <c r="E30" s="17">
        <v>210</v>
      </c>
      <c r="F30" s="12">
        <f t="shared" si="1"/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20</v>
      </c>
      <c r="D3">
        <v>10</v>
      </c>
      <c r="E3">
        <v>5</v>
      </c>
      <c r="F3">
        <v>5</v>
      </c>
      <c r="G3">
        <v>0</v>
      </c>
      <c r="H3">
        <v>0</v>
      </c>
      <c r="I3">
        <v>5</v>
      </c>
      <c r="J3">
        <v>20</v>
      </c>
    </row>
    <row r="4" spans="1:10" x14ac:dyDescent="0.25">
      <c r="A4" t="s">
        <v>3</v>
      </c>
      <c r="B4">
        <v>15</v>
      </c>
      <c r="C4">
        <v>5</v>
      </c>
      <c r="D4">
        <v>5</v>
      </c>
      <c r="E4">
        <v>10</v>
      </c>
      <c r="F4">
        <v>5</v>
      </c>
      <c r="G4">
        <v>5</v>
      </c>
      <c r="H4">
        <v>0</v>
      </c>
      <c r="I4">
        <v>0</v>
      </c>
      <c r="J4">
        <v>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20</v>
      </c>
      <c r="D6">
        <v>10</v>
      </c>
      <c r="E6">
        <v>0</v>
      </c>
      <c r="F6">
        <v>5</v>
      </c>
      <c r="G6">
        <v>15</v>
      </c>
      <c r="H6">
        <v>0</v>
      </c>
      <c r="I6">
        <v>20</v>
      </c>
      <c r="J6">
        <v>5</v>
      </c>
    </row>
    <row r="7" spans="1:10" x14ac:dyDescent="0.25">
      <c r="A7" t="s">
        <v>2</v>
      </c>
      <c r="B7">
        <v>20</v>
      </c>
      <c r="C7">
        <v>15</v>
      </c>
      <c r="D7">
        <v>5</v>
      </c>
      <c r="E7">
        <v>20</v>
      </c>
      <c r="F7">
        <v>10</v>
      </c>
      <c r="G7">
        <v>10</v>
      </c>
      <c r="H7">
        <v>5</v>
      </c>
      <c r="I7">
        <v>0</v>
      </c>
      <c r="J7">
        <v>20</v>
      </c>
    </row>
    <row r="8" spans="1:10" x14ac:dyDescent="0.25">
      <c r="A8" t="s">
        <v>16</v>
      </c>
      <c r="B8">
        <v>20</v>
      </c>
      <c r="C8">
        <v>20</v>
      </c>
      <c r="D8">
        <v>15</v>
      </c>
      <c r="E8">
        <v>0</v>
      </c>
      <c r="F8">
        <v>5</v>
      </c>
      <c r="G8">
        <v>10</v>
      </c>
      <c r="H8">
        <v>15</v>
      </c>
      <c r="I8">
        <v>5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15</v>
      </c>
      <c r="D10">
        <v>10</v>
      </c>
      <c r="E10">
        <v>0</v>
      </c>
      <c r="F10">
        <v>5</v>
      </c>
      <c r="G10">
        <v>10</v>
      </c>
      <c r="H10">
        <v>0</v>
      </c>
      <c r="I10">
        <v>5</v>
      </c>
      <c r="J10">
        <v>20</v>
      </c>
    </row>
    <row r="11" spans="1:10" x14ac:dyDescent="0.25">
      <c r="A11" t="s">
        <v>17</v>
      </c>
      <c r="B11">
        <v>20</v>
      </c>
      <c r="C11">
        <v>10</v>
      </c>
      <c r="D11">
        <v>10</v>
      </c>
      <c r="E11">
        <v>5</v>
      </c>
      <c r="F11">
        <v>0</v>
      </c>
      <c r="G11">
        <v>5</v>
      </c>
      <c r="H11">
        <v>10</v>
      </c>
      <c r="I11">
        <v>10</v>
      </c>
      <c r="J11">
        <v>5</v>
      </c>
    </row>
    <row r="12" spans="1:10" x14ac:dyDescent="0.25">
      <c r="A12" t="s">
        <v>8</v>
      </c>
      <c r="B12">
        <v>20</v>
      </c>
      <c r="C12">
        <v>20</v>
      </c>
      <c r="D12">
        <v>10</v>
      </c>
      <c r="E12">
        <v>15</v>
      </c>
      <c r="F12">
        <v>0</v>
      </c>
      <c r="G12">
        <v>5</v>
      </c>
      <c r="H12">
        <v>5</v>
      </c>
      <c r="I12">
        <v>20</v>
      </c>
      <c r="J12">
        <v>15</v>
      </c>
    </row>
    <row r="13" spans="1:10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10</v>
      </c>
      <c r="H13">
        <v>0</v>
      </c>
      <c r="I13">
        <v>5</v>
      </c>
      <c r="J13">
        <v>5</v>
      </c>
    </row>
    <row r="14" spans="1:10" x14ac:dyDescent="0.25">
      <c r="A14" t="s">
        <v>15</v>
      </c>
      <c r="B14">
        <v>20</v>
      </c>
      <c r="C14">
        <v>10</v>
      </c>
      <c r="D14">
        <v>15</v>
      </c>
      <c r="E14">
        <v>20</v>
      </c>
      <c r="F14">
        <v>0</v>
      </c>
      <c r="G14">
        <v>0</v>
      </c>
      <c r="H14">
        <v>10</v>
      </c>
      <c r="I14">
        <v>10</v>
      </c>
      <c r="J14">
        <v>5</v>
      </c>
    </row>
    <row r="15" spans="1:10" x14ac:dyDescent="0.25">
      <c r="A15" t="s">
        <v>10</v>
      </c>
      <c r="B15">
        <v>20</v>
      </c>
      <c r="C15">
        <v>20</v>
      </c>
      <c r="D15">
        <v>10</v>
      </c>
      <c r="E15">
        <v>5</v>
      </c>
      <c r="F15">
        <v>5</v>
      </c>
      <c r="G15">
        <v>20</v>
      </c>
      <c r="H15">
        <v>10</v>
      </c>
      <c r="I15">
        <v>5</v>
      </c>
      <c r="J15">
        <v>15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20</v>
      </c>
      <c r="D18">
        <v>15</v>
      </c>
      <c r="E18">
        <v>10</v>
      </c>
      <c r="F18">
        <v>0</v>
      </c>
      <c r="G18">
        <v>0</v>
      </c>
      <c r="H18">
        <v>10</v>
      </c>
      <c r="I18">
        <v>5</v>
      </c>
      <c r="J18">
        <v>5</v>
      </c>
    </row>
    <row r="19" spans="1:10" x14ac:dyDescent="0.25">
      <c r="A19" t="s">
        <v>19</v>
      </c>
      <c r="B19">
        <v>20</v>
      </c>
      <c r="C19">
        <v>10</v>
      </c>
      <c r="D19">
        <v>0</v>
      </c>
      <c r="E19">
        <v>10</v>
      </c>
      <c r="F19">
        <v>10</v>
      </c>
      <c r="G19">
        <v>10</v>
      </c>
      <c r="H19">
        <v>5</v>
      </c>
      <c r="I19">
        <v>10</v>
      </c>
      <c r="J19">
        <v>0</v>
      </c>
    </row>
    <row r="20" spans="1:10" x14ac:dyDescent="0.25">
      <c r="A20" t="s">
        <v>14</v>
      </c>
      <c r="B20">
        <v>20</v>
      </c>
      <c r="C20">
        <v>15</v>
      </c>
      <c r="D20">
        <v>5</v>
      </c>
      <c r="E20">
        <v>5</v>
      </c>
      <c r="F20">
        <v>0</v>
      </c>
      <c r="G20">
        <v>5</v>
      </c>
      <c r="H20">
        <v>0</v>
      </c>
      <c r="I20">
        <v>10</v>
      </c>
      <c r="J20">
        <v>5</v>
      </c>
    </row>
    <row r="21" spans="1:10" x14ac:dyDescent="0.25">
      <c r="A21" t="s">
        <v>22</v>
      </c>
      <c r="B21">
        <v>10</v>
      </c>
      <c r="C21">
        <v>10</v>
      </c>
      <c r="D21">
        <v>5</v>
      </c>
      <c r="E21">
        <v>10</v>
      </c>
      <c r="F21">
        <v>10</v>
      </c>
      <c r="G21">
        <v>5</v>
      </c>
      <c r="H21">
        <v>0</v>
      </c>
      <c r="I21">
        <v>0</v>
      </c>
      <c r="J21">
        <v>0</v>
      </c>
    </row>
    <row r="22" spans="1:10" x14ac:dyDescent="0.25">
      <c r="A22" t="s">
        <v>18</v>
      </c>
      <c r="B22">
        <v>10</v>
      </c>
      <c r="C22">
        <v>10</v>
      </c>
      <c r="D22">
        <v>5</v>
      </c>
      <c r="E22">
        <v>5</v>
      </c>
      <c r="F22">
        <v>0</v>
      </c>
      <c r="G22">
        <v>5</v>
      </c>
      <c r="H22">
        <v>5</v>
      </c>
      <c r="I22">
        <v>10</v>
      </c>
      <c r="J22">
        <v>5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10</v>
      </c>
      <c r="D24">
        <v>10</v>
      </c>
      <c r="E24">
        <v>5</v>
      </c>
      <c r="F24">
        <v>15</v>
      </c>
      <c r="G24">
        <v>5</v>
      </c>
      <c r="H24">
        <v>10</v>
      </c>
      <c r="I24">
        <v>10</v>
      </c>
      <c r="J24">
        <v>5</v>
      </c>
    </row>
    <row r="25" spans="1:10" x14ac:dyDescent="0.25">
      <c r="A25" t="s">
        <v>26</v>
      </c>
      <c r="B25">
        <v>10</v>
      </c>
      <c r="C25">
        <v>5</v>
      </c>
      <c r="D25">
        <v>10</v>
      </c>
      <c r="E25">
        <v>0</v>
      </c>
      <c r="F25">
        <v>5</v>
      </c>
      <c r="G25">
        <v>5</v>
      </c>
      <c r="H25">
        <v>5</v>
      </c>
      <c r="I25">
        <v>0</v>
      </c>
      <c r="J25">
        <v>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15</v>
      </c>
      <c r="D27">
        <v>10</v>
      </c>
      <c r="E27">
        <v>0</v>
      </c>
      <c r="F27">
        <v>10</v>
      </c>
      <c r="G27">
        <v>15</v>
      </c>
      <c r="H27">
        <v>10</v>
      </c>
      <c r="I27">
        <v>5</v>
      </c>
      <c r="J27">
        <v>15</v>
      </c>
    </row>
    <row r="28" spans="1:10" x14ac:dyDescent="0.25">
      <c r="A28" t="s">
        <v>28</v>
      </c>
      <c r="B28">
        <v>15</v>
      </c>
      <c r="C28">
        <v>15</v>
      </c>
      <c r="D28">
        <v>15</v>
      </c>
      <c r="E28">
        <v>10</v>
      </c>
      <c r="F28">
        <v>5</v>
      </c>
      <c r="G28">
        <v>15</v>
      </c>
      <c r="H28">
        <v>10</v>
      </c>
      <c r="I28">
        <v>5</v>
      </c>
      <c r="J28">
        <v>0</v>
      </c>
    </row>
    <row r="29" spans="1:10" x14ac:dyDescent="0.25">
      <c r="A29" t="s">
        <v>24</v>
      </c>
      <c r="B29">
        <v>10</v>
      </c>
      <c r="C29">
        <v>5</v>
      </c>
      <c r="D29">
        <v>5</v>
      </c>
      <c r="E29">
        <v>10</v>
      </c>
      <c r="F29">
        <v>5</v>
      </c>
      <c r="G29">
        <v>10</v>
      </c>
      <c r="H29">
        <v>5</v>
      </c>
      <c r="I29">
        <v>0</v>
      </c>
      <c r="J29">
        <v>10</v>
      </c>
    </row>
    <row r="30" spans="1:10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5</v>
      </c>
      <c r="G30">
        <v>0</v>
      </c>
      <c r="H30">
        <v>5</v>
      </c>
      <c r="I30">
        <v>10</v>
      </c>
      <c r="J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10</v>
      </c>
      <c r="J3">
        <v>5</v>
      </c>
    </row>
    <row r="4" spans="1:10" x14ac:dyDescent="0.25">
      <c r="A4" t="s">
        <v>3</v>
      </c>
      <c r="B4">
        <v>15</v>
      </c>
      <c r="C4">
        <v>5</v>
      </c>
      <c r="D4">
        <v>15</v>
      </c>
      <c r="E4">
        <v>10</v>
      </c>
      <c r="F4">
        <v>0</v>
      </c>
      <c r="G4">
        <v>15</v>
      </c>
      <c r="H4">
        <v>0</v>
      </c>
      <c r="I4">
        <v>0</v>
      </c>
      <c r="J4">
        <v>15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5</v>
      </c>
      <c r="E6">
        <v>0</v>
      </c>
      <c r="F6">
        <v>5</v>
      </c>
      <c r="G6">
        <v>10</v>
      </c>
      <c r="H6">
        <v>5</v>
      </c>
      <c r="I6">
        <v>10</v>
      </c>
      <c r="J6">
        <v>20</v>
      </c>
    </row>
    <row r="7" spans="1:10" x14ac:dyDescent="0.25">
      <c r="A7" t="s">
        <v>2</v>
      </c>
      <c r="B7">
        <v>20</v>
      </c>
      <c r="C7">
        <v>12</v>
      </c>
      <c r="D7">
        <v>0</v>
      </c>
      <c r="E7">
        <v>10</v>
      </c>
      <c r="F7">
        <v>12</v>
      </c>
      <c r="G7">
        <v>10</v>
      </c>
      <c r="H7">
        <v>0</v>
      </c>
      <c r="I7">
        <v>15</v>
      </c>
      <c r="J7">
        <v>8</v>
      </c>
    </row>
    <row r="8" spans="1:10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12</v>
      </c>
    </row>
    <row r="11" spans="1:10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5</v>
      </c>
      <c r="I11">
        <v>10</v>
      </c>
      <c r="J11">
        <v>10</v>
      </c>
    </row>
    <row r="12" spans="1:10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20</v>
      </c>
      <c r="J12">
        <v>10</v>
      </c>
    </row>
    <row r="13" spans="1:10" x14ac:dyDescent="0.25">
      <c r="A13" t="s">
        <v>9</v>
      </c>
      <c r="B13">
        <v>20</v>
      </c>
      <c r="C13">
        <v>12</v>
      </c>
      <c r="D13">
        <v>20</v>
      </c>
      <c r="E13">
        <v>10</v>
      </c>
      <c r="F13">
        <v>0</v>
      </c>
      <c r="G13">
        <v>10</v>
      </c>
      <c r="H13">
        <v>5</v>
      </c>
      <c r="I13">
        <v>10</v>
      </c>
      <c r="J13">
        <v>10</v>
      </c>
    </row>
    <row r="14" spans="1:10" x14ac:dyDescent="0.25">
      <c r="A14" t="s">
        <v>15</v>
      </c>
      <c r="B14">
        <v>20</v>
      </c>
      <c r="C14">
        <v>10</v>
      </c>
      <c r="D14">
        <v>15</v>
      </c>
      <c r="E14">
        <v>12</v>
      </c>
      <c r="F14">
        <v>0</v>
      </c>
      <c r="G14">
        <v>0</v>
      </c>
      <c r="H14">
        <v>6</v>
      </c>
      <c r="I14">
        <v>20</v>
      </c>
      <c r="J14">
        <v>15</v>
      </c>
    </row>
    <row r="15" spans="1:10" x14ac:dyDescent="0.25">
      <c r="A15" t="s">
        <v>10</v>
      </c>
      <c r="B15">
        <v>20</v>
      </c>
      <c r="C15">
        <v>20</v>
      </c>
      <c r="D15">
        <v>15</v>
      </c>
      <c r="E15">
        <v>10</v>
      </c>
      <c r="F15">
        <v>5</v>
      </c>
      <c r="G15">
        <v>20</v>
      </c>
      <c r="H15">
        <v>15</v>
      </c>
      <c r="I15">
        <v>5</v>
      </c>
      <c r="J15">
        <v>15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5</v>
      </c>
      <c r="D18">
        <v>0</v>
      </c>
      <c r="E18">
        <v>15</v>
      </c>
      <c r="F18">
        <v>0</v>
      </c>
      <c r="G18">
        <v>0</v>
      </c>
      <c r="H18">
        <v>5</v>
      </c>
      <c r="I18">
        <v>20</v>
      </c>
      <c r="J18">
        <v>10</v>
      </c>
    </row>
    <row r="19" spans="1:10" x14ac:dyDescent="0.25">
      <c r="A19" t="s">
        <v>19</v>
      </c>
      <c r="B19">
        <v>20</v>
      </c>
      <c r="C19">
        <v>0</v>
      </c>
      <c r="D19">
        <v>15</v>
      </c>
      <c r="E19">
        <v>5</v>
      </c>
      <c r="F19">
        <v>10</v>
      </c>
      <c r="G19">
        <v>5</v>
      </c>
      <c r="H19">
        <v>15</v>
      </c>
      <c r="I19">
        <v>20</v>
      </c>
      <c r="J19">
        <v>15</v>
      </c>
    </row>
    <row r="20" spans="1:10" x14ac:dyDescent="0.25">
      <c r="A20" t="s">
        <v>14</v>
      </c>
      <c r="B20">
        <v>20</v>
      </c>
      <c r="C20">
        <v>20</v>
      </c>
      <c r="D20">
        <v>15</v>
      </c>
      <c r="E20">
        <v>10</v>
      </c>
      <c r="F20">
        <v>5</v>
      </c>
      <c r="G20">
        <v>20</v>
      </c>
      <c r="H20">
        <v>15</v>
      </c>
      <c r="I20">
        <v>5</v>
      </c>
      <c r="J20">
        <v>15</v>
      </c>
    </row>
    <row r="21" spans="1:10" x14ac:dyDescent="0.25">
      <c r="A21" t="s">
        <v>22</v>
      </c>
      <c r="B21">
        <v>10</v>
      </c>
      <c r="C21">
        <v>10</v>
      </c>
      <c r="D21">
        <v>5</v>
      </c>
      <c r="E21">
        <v>5</v>
      </c>
      <c r="F21">
        <v>5</v>
      </c>
      <c r="G21">
        <v>10</v>
      </c>
      <c r="H21">
        <v>0</v>
      </c>
      <c r="I21">
        <v>10</v>
      </c>
      <c r="J21">
        <v>5</v>
      </c>
    </row>
    <row r="22" spans="1:10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5</v>
      </c>
      <c r="H22">
        <v>5</v>
      </c>
      <c r="I22">
        <v>0</v>
      </c>
      <c r="J22">
        <v>10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15</v>
      </c>
      <c r="D24">
        <v>15</v>
      </c>
      <c r="E24">
        <v>15</v>
      </c>
      <c r="F24">
        <v>5</v>
      </c>
      <c r="G24">
        <v>20</v>
      </c>
      <c r="H24">
        <v>15</v>
      </c>
      <c r="I24">
        <v>15</v>
      </c>
      <c r="J24">
        <v>20</v>
      </c>
    </row>
    <row r="25" spans="1:10" x14ac:dyDescent="0.25">
      <c r="A25" t="s">
        <v>26</v>
      </c>
      <c r="B25">
        <v>10</v>
      </c>
      <c r="C25">
        <v>5</v>
      </c>
      <c r="D25">
        <v>0</v>
      </c>
      <c r="E25">
        <v>0</v>
      </c>
      <c r="F25">
        <v>10</v>
      </c>
      <c r="G25">
        <v>5</v>
      </c>
      <c r="H25">
        <v>5</v>
      </c>
      <c r="I25">
        <v>0</v>
      </c>
      <c r="J25">
        <v>10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5</v>
      </c>
      <c r="G27">
        <v>10</v>
      </c>
      <c r="H27">
        <v>5</v>
      </c>
      <c r="I27">
        <v>10</v>
      </c>
      <c r="J27">
        <v>10</v>
      </c>
    </row>
    <row r="28" spans="1:10" x14ac:dyDescent="0.25">
      <c r="A28" t="s">
        <v>28</v>
      </c>
      <c r="B28">
        <v>15</v>
      </c>
      <c r="C28">
        <v>15</v>
      </c>
      <c r="D28">
        <v>0</v>
      </c>
      <c r="E28">
        <v>5</v>
      </c>
      <c r="F28">
        <v>15</v>
      </c>
      <c r="G28">
        <v>10</v>
      </c>
      <c r="H28">
        <v>10</v>
      </c>
      <c r="I28">
        <v>10</v>
      </c>
      <c r="J28">
        <v>15</v>
      </c>
    </row>
    <row r="29" spans="1:10" x14ac:dyDescent="0.25">
      <c r="A29" t="s">
        <v>24</v>
      </c>
      <c r="B29">
        <v>10</v>
      </c>
      <c r="C29">
        <v>10</v>
      </c>
      <c r="D29">
        <v>10</v>
      </c>
      <c r="E29">
        <v>10</v>
      </c>
      <c r="F29">
        <v>0</v>
      </c>
      <c r="G29">
        <v>5</v>
      </c>
      <c r="H29">
        <v>10</v>
      </c>
      <c r="I29">
        <v>0</v>
      </c>
      <c r="J29">
        <v>0</v>
      </c>
    </row>
    <row r="30" spans="1:10" x14ac:dyDescent="0.25">
      <c r="A30" t="s">
        <v>25</v>
      </c>
      <c r="B30">
        <v>10</v>
      </c>
      <c r="C30">
        <v>10</v>
      </c>
      <c r="D30">
        <v>0</v>
      </c>
      <c r="E30">
        <v>5</v>
      </c>
      <c r="F30">
        <v>10</v>
      </c>
      <c r="G30">
        <v>5</v>
      </c>
      <c r="H30">
        <v>5</v>
      </c>
      <c r="I30">
        <v>10</v>
      </c>
      <c r="J3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5</v>
      </c>
      <c r="J3">
        <v>10</v>
      </c>
    </row>
    <row r="4" spans="1:10" x14ac:dyDescent="0.25">
      <c r="A4" t="s">
        <v>3</v>
      </c>
      <c r="B4">
        <v>15</v>
      </c>
      <c r="C4">
        <v>5</v>
      </c>
      <c r="D4">
        <v>0</v>
      </c>
      <c r="E4">
        <v>5</v>
      </c>
      <c r="F4">
        <v>0</v>
      </c>
      <c r="G4">
        <v>5</v>
      </c>
      <c r="H4">
        <v>0</v>
      </c>
      <c r="I4">
        <v>5</v>
      </c>
      <c r="J4">
        <v>10</v>
      </c>
    </row>
    <row r="5" spans="1:10" x14ac:dyDescent="0.25">
      <c r="A5" t="s">
        <v>4</v>
      </c>
      <c r="B5">
        <v>20</v>
      </c>
      <c r="C5">
        <v>20</v>
      </c>
      <c r="D5">
        <v>0</v>
      </c>
      <c r="E5">
        <v>10</v>
      </c>
      <c r="F5">
        <v>20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5</v>
      </c>
      <c r="I6">
        <v>10</v>
      </c>
      <c r="J6">
        <v>0</v>
      </c>
    </row>
    <row r="7" spans="1:10" x14ac:dyDescent="0.25">
      <c r="A7" t="s">
        <v>2</v>
      </c>
      <c r="B7">
        <v>20</v>
      </c>
      <c r="C7">
        <v>0</v>
      </c>
      <c r="D7">
        <v>5</v>
      </c>
      <c r="E7">
        <v>20</v>
      </c>
      <c r="F7">
        <v>10</v>
      </c>
      <c r="G7">
        <v>10</v>
      </c>
      <c r="H7">
        <v>5</v>
      </c>
      <c r="I7">
        <v>10</v>
      </c>
      <c r="J7">
        <v>20</v>
      </c>
    </row>
    <row r="8" spans="1:10" x14ac:dyDescent="0.25">
      <c r="A8" t="s">
        <v>16</v>
      </c>
      <c r="B8">
        <v>20</v>
      </c>
      <c r="C8">
        <v>20</v>
      </c>
      <c r="D8">
        <v>0</v>
      </c>
      <c r="E8">
        <v>10</v>
      </c>
      <c r="F8">
        <v>20</v>
      </c>
      <c r="G8">
        <v>10</v>
      </c>
      <c r="H8">
        <v>0</v>
      </c>
      <c r="I8">
        <v>20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10</v>
      </c>
      <c r="D10">
        <v>15</v>
      </c>
      <c r="E10">
        <v>10</v>
      </c>
      <c r="F10">
        <v>15</v>
      </c>
      <c r="G10">
        <v>5</v>
      </c>
      <c r="H10">
        <v>10</v>
      </c>
      <c r="I10">
        <v>10</v>
      </c>
      <c r="J10">
        <v>10</v>
      </c>
    </row>
    <row r="11" spans="1:10" x14ac:dyDescent="0.25">
      <c r="A11" t="s">
        <v>17</v>
      </c>
      <c r="B11">
        <v>20</v>
      </c>
      <c r="C11">
        <v>20</v>
      </c>
      <c r="D11">
        <v>0</v>
      </c>
      <c r="E11">
        <v>10</v>
      </c>
      <c r="F11">
        <v>0</v>
      </c>
      <c r="G11">
        <v>0</v>
      </c>
      <c r="H11">
        <v>5</v>
      </c>
      <c r="I11">
        <v>20</v>
      </c>
      <c r="J11">
        <v>5</v>
      </c>
    </row>
    <row r="12" spans="1:10" x14ac:dyDescent="0.25">
      <c r="A12" t="s">
        <v>8</v>
      </c>
      <c r="B12">
        <v>20</v>
      </c>
      <c r="C12">
        <v>0</v>
      </c>
      <c r="D12">
        <v>10</v>
      </c>
      <c r="E12">
        <v>0</v>
      </c>
      <c r="F12">
        <v>0</v>
      </c>
      <c r="G12">
        <v>5</v>
      </c>
      <c r="H12">
        <v>5</v>
      </c>
      <c r="I12">
        <v>10</v>
      </c>
      <c r="J12">
        <v>0</v>
      </c>
    </row>
    <row r="13" spans="1:10" x14ac:dyDescent="0.25">
      <c r="A13" t="s">
        <v>9</v>
      </c>
      <c r="B13">
        <v>20</v>
      </c>
      <c r="C13">
        <v>20</v>
      </c>
      <c r="D13">
        <v>5</v>
      </c>
      <c r="E13">
        <v>20</v>
      </c>
      <c r="F13">
        <v>0</v>
      </c>
      <c r="G13">
        <v>10</v>
      </c>
      <c r="H13">
        <v>5</v>
      </c>
      <c r="I13">
        <v>10</v>
      </c>
      <c r="J13">
        <v>20</v>
      </c>
    </row>
    <row r="14" spans="1:10" x14ac:dyDescent="0.25">
      <c r="A14" t="s">
        <v>15</v>
      </c>
      <c r="B14">
        <v>20</v>
      </c>
      <c r="C14">
        <v>20</v>
      </c>
      <c r="D14">
        <v>0</v>
      </c>
      <c r="E14">
        <v>10</v>
      </c>
      <c r="F14">
        <v>0</v>
      </c>
      <c r="G14">
        <v>10</v>
      </c>
      <c r="H14">
        <v>20</v>
      </c>
      <c r="I14">
        <v>20</v>
      </c>
      <c r="J14">
        <v>10</v>
      </c>
    </row>
    <row r="15" spans="1:10" x14ac:dyDescent="0.25">
      <c r="A15" t="s">
        <v>10</v>
      </c>
      <c r="B15">
        <v>20</v>
      </c>
      <c r="C15">
        <v>0</v>
      </c>
      <c r="D15">
        <v>10</v>
      </c>
      <c r="E15">
        <v>5</v>
      </c>
      <c r="F15">
        <v>10</v>
      </c>
      <c r="G15">
        <v>10</v>
      </c>
      <c r="H15">
        <v>0</v>
      </c>
      <c r="I15">
        <v>0</v>
      </c>
      <c r="J15">
        <v>0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10</v>
      </c>
      <c r="I18">
        <v>10</v>
      </c>
      <c r="J18">
        <v>0</v>
      </c>
    </row>
    <row r="19" spans="1:10" x14ac:dyDescent="0.25">
      <c r="A19" t="s">
        <v>19</v>
      </c>
      <c r="B19">
        <v>20</v>
      </c>
      <c r="C19">
        <v>20</v>
      </c>
      <c r="D19">
        <v>0</v>
      </c>
      <c r="E19">
        <v>10</v>
      </c>
      <c r="F19">
        <v>20</v>
      </c>
      <c r="G19">
        <v>10</v>
      </c>
      <c r="H19">
        <v>0</v>
      </c>
      <c r="I19">
        <v>20</v>
      </c>
      <c r="J19">
        <v>10</v>
      </c>
    </row>
    <row r="20" spans="1:10" x14ac:dyDescent="0.25">
      <c r="A20" t="s">
        <v>14</v>
      </c>
      <c r="B20">
        <v>20</v>
      </c>
      <c r="C20">
        <v>0</v>
      </c>
      <c r="D20">
        <v>10</v>
      </c>
      <c r="E20">
        <v>5</v>
      </c>
      <c r="F20">
        <v>10</v>
      </c>
      <c r="G20">
        <v>10</v>
      </c>
      <c r="H20">
        <v>0</v>
      </c>
      <c r="I20">
        <v>0</v>
      </c>
      <c r="J20">
        <v>0</v>
      </c>
    </row>
    <row r="21" spans="1:10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0</v>
      </c>
    </row>
    <row r="22" spans="1:10" x14ac:dyDescent="0.25">
      <c r="A22" t="s">
        <v>18</v>
      </c>
      <c r="B22">
        <v>10</v>
      </c>
      <c r="C22">
        <v>10</v>
      </c>
      <c r="D22">
        <v>5</v>
      </c>
      <c r="E22">
        <v>10</v>
      </c>
      <c r="F22">
        <v>10</v>
      </c>
      <c r="G22">
        <v>10</v>
      </c>
      <c r="H22">
        <v>5</v>
      </c>
      <c r="I22">
        <v>5</v>
      </c>
      <c r="J22">
        <v>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10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</row>
    <row r="25" spans="1:10" x14ac:dyDescent="0.25">
      <c r="A25" t="s">
        <v>26</v>
      </c>
      <c r="B25">
        <v>10</v>
      </c>
      <c r="C25">
        <v>0</v>
      </c>
      <c r="D25">
        <v>10</v>
      </c>
      <c r="E25">
        <v>0</v>
      </c>
      <c r="F25">
        <v>0</v>
      </c>
      <c r="G25">
        <v>5</v>
      </c>
      <c r="H25">
        <v>10</v>
      </c>
      <c r="I25">
        <v>0</v>
      </c>
      <c r="J25">
        <v>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15</v>
      </c>
      <c r="D27">
        <v>0</v>
      </c>
      <c r="E27">
        <v>0</v>
      </c>
      <c r="F27">
        <v>0</v>
      </c>
      <c r="G27">
        <v>10</v>
      </c>
      <c r="H27">
        <v>10</v>
      </c>
      <c r="I27">
        <v>5</v>
      </c>
      <c r="J27">
        <v>0</v>
      </c>
    </row>
    <row r="28" spans="1:10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15</v>
      </c>
      <c r="H28">
        <v>5</v>
      </c>
      <c r="I28">
        <v>5</v>
      </c>
      <c r="J28">
        <v>15</v>
      </c>
    </row>
    <row r="29" spans="1:10" x14ac:dyDescent="0.25">
      <c r="A29" t="s">
        <v>24</v>
      </c>
      <c r="B29">
        <v>10</v>
      </c>
      <c r="C29">
        <v>0</v>
      </c>
      <c r="D29">
        <v>5</v>
      </c>
      <c r="E29">
        <v>5</v>
      </c>
      <c r="F29">
        <v>10</v>
      </c>
      <c r="G29">
        <v>10</v>
      </c>
      <c r="H29">
        <v>5</v>
      </c>
      <c r="I29">
        <v>5</v>
      </c>
      <c r="J29">
        <v>0</v>
      </c>
    </row>
    <row r="30" spans="1:10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5</v>
      </c>
      <c r="H30">
        <v>5</v>
      </c>
      <c r="I30">
        <v>5</v>
      </c>
      <c r="J3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3348-A76A-420B-884A-2CB468756D5B}">
  <dimension ref="A1:CH27"/>
  <sheetViews>
    <sheetView showGridLines="0" tabSelected="1" zoomScale="90" zoomScaleNormal="90" workbookViewId="0">
      <selection activeCell="G33" sqref="G33"/>
    </sheetView>
  </sheetViews>
  <sheetFormatPr defaultRowHeight="15" x14ac:dyDescent="0.25"/>
  <cols>
    <col min="1" max="1" width="15.7109375" style="21" customWidth="1"/>
    <col min="2" max="2" width="15.7109375" style="23" customWidth="1"/>
    <col min="3" max="14" width="15.7109375" style="21" customWidth="1"/>
    <col min="15" max="23" width="15.7109375" style="24" customWidth="1"/>
    <col min="24" max="86" width="15.7109375" style="21" customWidth="1"/>
  </cols>
  <sheetData>
    <row r="1" spans="1:86" s="22" customFormat="1" ht="63" x14ac:dyDescent="0.25">
      <c r="A1" s="25" t="s">
        <v>49</v>
      </c>
      <c r="B1" s="25" t="s">
        <v>60</v>
      </c>
      <c r="C1" s="25" t="s">
        <v>50</v>
      </c>
      <c r="D1" s="25" t="s">
        <v>51</v>
      </c>
      <c r="E1" s="26" t="s">
        <v>35</v>
      </c>
      <c r="F1" s="26" t="s">
        <v>42</v>
      </c>
      <c r="G1" s="26" t="s">
        <v>43</v>
      </c>
      <c r="H1" s="26" t="s">
        <v>44</v>
      </c>
      <c r="I1" s="25" t="s">
        <v>62</v>
      </c>
      <c r="J1" s="25" t="s">
        <v>46</v>
      </c>
      <c r="K1" s="25" t="s">
        <v>47</v>
      </c>
      <c r="L1" s="27" t="s">
        <v>64</v>
      </c>
      <c r="M1" s="27" t="s">
        <v>48</v>
      </c>
      <c r="N1" s="28" t="s">
        <v>61</v>
      </c>
      <c r="O1" s="46" t="s">
        <v>52</v>
      </c>
      <c r="P1" s="46" t="s">
        <v>65</v>
      </c>
      <c r="Q1" s="46" t="s">
        <v>66</v>
      </c>
      <c r="R1" s="46" t="s">
        <v>67</v>
      </c>
      <c r="S1" s="46" t="s">
        <v>68</v>
      </c>
      <c r="T1" s="46" t="s">
        <v>69</v>
      </c>
      <c r="U1" s="46" t="s">
        <v>70</v>
      </c>
      <c r="V1" s="46" t="s">
        <v>71</v>
      </c>
      <c r="W1" s="46" t="s">
        <v>72</v>
      </c>
      <c r="X1" s="47" t="s">
        <v>53</v>
      </c>
      <c r="Y1" s="48" t="s">
        <v>73</v>
      </c>
      <c r="Z1" s="48" t="s">
        <v>74</v>
      </c>
      <c r="AA1" s="48" t="s">
        <v>75</v>
      </c>
      <c r="AB1" s="48" t="s">
        <v>76</v>
      </c>
      <c r="AC1" s="48" t="s">
        <v>77</v>
      </c>
      <c r="AD1" s="48" t="s">
        <v>78</v>
      </c>
      <c r="AE1" s="48" t="s">
        <v>79</v>
      </c>
      <c r="AF1" s="48" t="s">
        <v>80</v>
      </c>
      <c r="AG1" s="49" t="s">
        <v>54</v>
      </c>
      <c r="AH1" s="50" t="s">
        <v>81</v>
      </c>
      <c r="AI1" s="50" t="s">
        <v>82</v>
      </c>
      <c r="AJ1" s="50" t="s">
        <v>83</v>
      </c>
      <c r="AK1" s="50" t="s">
        <v>84</v>
      </c>
      <c r="AL1" s="50" t="s">
        <v>85</v>
      </c>
      <c r="AM1" s="50" t="s">
        <v>86</v>
      </c>
      <c r="AN1" s="50" t="s">
        <v>87</v>
      </c>
      <c r="AO1" s="50" t="s">
        <v>88</v>
      </c>
      <c r="AP1" s="51" t="s">
        <v>55</v>
      </c>
      <c r="AQ1" s="52" t="s">
        <v>89</v>
      </c>
      <c r="AR1" s="52" t="s">
        <v>90</v>
      </c>
      <c r="AS1" s="52" t="s">
        <v>91</v>
      </c>
      <c r="AT1" s="52" t="s">
        <v>92</v>
      </c>
      <c r="AU1" s="52" t="s">
        <v>93</v>
      </c>
      <c r="AV1" s="52" t="s">
        <v>94</v>
      </c>
      <c r="AW1" s="52" t="s">
        <v>95</v>
      </c>
      <c r="AX1" s="52" t="s">
        <v>96</v>
      </c>
      <c r="AY1" s="53" t="s">
        <v>56</v>
      </c>
      <c r="AZ1" s="54" t="s">
        <v>97</v>
      </c>
      <c r="BA1" s="54" t="s">
        <v>98</v>
      </c>
      <c r="BB1" s="54" t="s">
        <v>99</v>
      </c>
      <c r="BC1" s="54" t="s">
        <v>100</v>
      </c>
      <c r="BD1" s="54" t="s">
        <v>101</v>
      </c>
      <c r="BE1" s="54" t="s">
        <v>102</v>
      </c>
      <c r="BF1" s="54" t="s">
        <v>103</v>
      </c>
      <c r="BG1" s="54" t="s">
        <v>104</v>
      </c>
      <c r="BH1" s="55" t="s">
        <v>57</v>
      </c>
      <c r="BI1" s="56" t="s">
        <v>105</v>
      </c>
      <c r="BJ1" s="56" t="s">
        <v>106</v>
      </c>
      <c r="BK1" s="56" t="s">
        <v>107</v>
      </c>
      <c r="BL1" s="56" t="s">
        <v>108</v>
      </c>
      <c r="BM1" s="56" t="s">
        <v>109</v>
      </c>
      <c r="BN1" s="56" t="s">
        <v>110</v>
      </c>
      <c r="BO1" s="56" t="s">
        <v>111</v>
      </c>
      <c r="BP1" s="56" t="s">
        <v>112</v>
      </c>
      <c r="BQ1" s="57" t="s">
        <v>58</v>
      </c>
      <c r="BR1" s="58" t="s">
        <v>113</v>
      </c>
      <c r="BS1" s="58" t="s">
        <v>114</v>
      </c>
      <c r="BT1" s="58" t="s">
        <v>115</v>
      </c>
      <c r="BU1" s="58" t="s">
        <v>116</v>
      </c>
      <c r="BV1" s="58" t="s">
        <v>117</v>
      </c>
      <c r="BW1" s="58" t="s">
        <v>118</v>
      </c>
      <c r="BX1" s="58" t="s">
        <v>119</v>
      </c>
      <c r="BY1" s="58" t="s">
        <v>120</v>
      </c>
      <c r="BZ1" s="59" t="s">
        <v>59</v>
      </c>
      <c r="CA1" s="60" t="s">
        <v>121</v>
      </c>
      <c r="CB1" s="60" t="s">
        <v>122</v>
      </c>
      <c r="CC1" s="60" t="s">
        <v>123</v>
      </c>
      <c r="CD1" s="60" t="s">
        <v>124</v>
      </c>
      <c r="CE1" s="60" t="s">
        <v>125</v>
      </c>
      <c r="CF1" s="60" t="s">
        <v>126</v>
      </c>
      <c r="CG1" s="60" t="s">
        <v>127</v>
      </c>
      <c r="CH1" s="60" t="s">
        <v>128</v>
      </c>
    </row>
    <row r="2" spans="1:86" x14ac:dyDescent="0.25">
      <c r="A2" s="20" t="s">
        <v>1</v>
      </c>
      <c r="B2" s="19">
        <f xml:space="preserve"> SUM('Store 1'!B3 +'Store 2'!B3+'Store 3'!B3+'Store 4'!B3+'Store 5'!B3+'Store 6'!B3+'Store 7'!B3+'Store 8'!B3+'Store 9'!B3+'Store 10'!B3)</f>
        <v>200</v>
      </c>
      <c r="C2" s="20">
        <f>Warehouse!B3</f>
        <v>100</v>
      </c>
      <c r="D2" s="29">
        <f>C2/B2</f>
        <v>0.5</v>
      </c>
      <c r="E2" s="20">
        <v>100</v>
      </c>
      <c r="F2" s="30">
        <v>50</v>
      </c>
      <c r="G2" s="20">
        <v>50</v>
      </c>
      <c r="H2" s="20">
        <v>50</v>
      </c>
      <c r="I2" s="31">
        <v>3</v>
      </c>
      <c r="J2" s="31">
        <v>150</v>
      </c>
      <c r="K2" s="31">
        <v>180</v>
      </c>
      <c r="L2" s="29">
        <f>J2/K2</f>
        <v>0.83333333333333337</v>
      </c>
      <c r="M2" s="31">
        <f>K2-J2</f>
        <v>30</v>
      </c>
      <c r="N2" s="31">
        <f>M2/H2</f>
        <v>0.6</v>
      </c>
      <c r="O2" s="41">
        <f>('Store 1'!C3+'Store 2'!C3 + 'Store 3'!C3 + 'Store 4'!C3 + 'Store 5'!C3+ 'Store 6'!C3+'Store 7'!C3+'Store 8'!C3+'Store 9'!C3+'Store 10'!C3)</f>
        <v>145</v>
      </c>
      <c r="P2" s="41">
        <f>$B$2-O2</f>
        <v>55</v>
      </c>
      <c r="Q2" s="36">
        <f>P2*($L$2*$I$2+$I$2)</f>
        <v>302.5</v>
      </c>
      <c r="R2" s="36">
        <f>P2*$N$2</f>
        <v>33</v>
      </c>
      <c r="S2" s="34">
        <f>P2/O2*100</f>
        <v>37.931034482758619</v>
      </c>
      <c r="T2" s="35">
        <f>Q2/(O2+P2*$I$2)</f>
        <v>0.97580645161290325</v>
      </c>
      <c r="U2" s="36">
        <f>($I$2*O2)</f>
        <v>435</v>
      </c>
      <c r="V2" s="37">
        <f>O2*($L$2*$I$2+$I$2)</f>
        <v>797.5</v>
      </c>
      <c r="W2" s="37">
        <f>P2/AVERAGE(V2)</f>
        <v>6.8965517241379309E-2</v>
      </c>
      <c r="X2" s="20">
        <v>66</v>
      </c>
      <c r="Y2" s="20">
        <v>134</v>
      </c>
      <c r="Z2" s="32">
        <v>737</v>
      </c>
      <c r="AA2" s="33">
        <v>80.399999999999991</v>
      </c>
      <c r="AB2" s="33">
        <v>203.03030303030303</v>
      </c>
      <c r="AC2" s="34">
        <v>1.5747863247863247</v>
      </c>
      <c r="AD2" s="35">
        <v>198</v>
      </c>
      <c r="AE2" s="36">
        <v>363</v>
      </c>
      <c r="AF2" s="37">
        <v>0.36914600550964188</v>
      </c>
      <c r="AG2" s="20">
        <v>80</v>
      </c>
      <c r="AH2" s="32">
        <f>$B$2-AG2</f>
        <v>120</v>
      </c>
      <c r="AI2" s="33">
        <f>AH2*($L$2*$I$2+$I$2)</f>
        <v>660</v>
      </c>
      <c r="AJ2" s="33">
        <f>AH2*$N$2</f>
        <v>72</v>
      </c>
      <c r="AK2" s="34">
        <f>AH2/AG2*100</f>
        <v>150</v>
      </c>
      <c r="AL2" s="35">
        <f>AI2/(AG2+AH2*$I$2)</f>
        <v>1.5</v>
      </c>
      <c r="AM2" s="36">
        <f>($I$2*AG2)</f>
        <v>240</v>
      </c>
      <c r="AN2" s="37">
        <f>AG2*($L$2*$I$2+$I$2)</f>
        <v>440</v>
      </c>
      <c r="AO2" s="37">
        <f>AH2/AVERAGE(AN2)</f>
        <v>0.27272727272727271</v>
      </c>
      <c r="AP2" s="20">
        <v>120</v>
      </c>
      <c r="AQ2" s="20">
        <v>80</v>
      </c>
      <c r="AR2" s="20">
        <v>440</v>
      </c>
      <c r="AS2" s="20">
        <v>48</v>
      </c>
      <c r="AT2" s="20">
        <v>66.666666666666657</v>
      </c>
      <c r="AU2" s="20">
        <v>1.2222222222222223</v>
      </c>
      <c r="AV2" s="20">
        <v>360</v>
      </c>
      <c r="AW2" s="20">
        <v>660</v>
      </c>
      <c r="AX2" s="20">
        <v>0.12121212121212122</v>
      </c>
      <c r="AY2" s="20">
        <v>30</v>
      </c>
      <c r="AZ2" s="20">
        <v>170</v>
      </c>
      <c r="BA2" s="20">
        <v>935</v>
      </c>
      <c r="BB2" s="20">
        <v>102</v>
      </c>
      <c r="BC2" s="20">
        <v>566.66666666666674</v>
      </c>
      <c r="BD2" s="20">
        <v>1.7314814814814814</v>
      </c>
      <c r="BE2" s="20">
        <v>90</v>
      </c>
      <c r="BF2" s="20">
        <v>165</v>
      </c>
      <c r="BG2" s="20">
        <v>1.0303030303030303</v>
      </c>
      <c r="BH2" s="20">
        <v>0</v>
      </c>
      <c r="BI2" s="32">
        <f>$B$2-BH2</f>
        <v>200</v>
      </c>
      <c r="BJ2" s="33">
        <f>BI2*($L$2*$I$2+$I$2)</f>
        <v>1100</v>
      </c>
      <c r="BK2" s="33">
        <f>BI2*$N$2</f>
        <v>120</v>
      </c>
      <c r="BL2" s="34">
        <f>IFERROR(BI2/BH2*100,0)</f>
        <v>0</v>
      </c>
      <c r="BM2" s="35">
        <f>BJ2/(BH2+BI2*$I$2)</f>
        <v>1.8333333333333333</v>
      </c>
      <c r="BN2" s="36">
        <f>($I$2*BH2)</f>
        <v>0</v>
      </c>
      <c r="BO2" s="37">
        <f>BH2*($L$2*$I$2+$I$2)</f>
        <v>0</v>
      </c>
      <c r="BP2" s="37">
        <f>IFERROR(BI2/AVERAGE(BO2),0)</f>
        <v>0</v>
      </c>
      <c r="BQ2" s="20">
        <v>95</v>
      </c>
      <c r="BR2" s="20">
        <v>105</v>
      </c>
      <c r="BS2" s="20">
        <v>577.5</v>
      </c>
      <c r="BT2" s="20">
        <v>63</v>
      </c>
      <c r="BU2" s="20">
        <v>110.5263157894737</v>
      </c>
      <c r="BV2" s="20">
        <v>1.4085365853658536</v>
      </c>
      <c r="BW2" s="20">
        <v>285</v>
      </c>
      <c r="BX2" s="20">
        <v>522.5</v>
      </c>
      <c r="BY2" s="20">
        <v>0.20095693779904306</v>
      </c>
      <c r="BZ2" s="20">
        <v>81</v>
      </c>
      <c r="CA2" s="32">
        <f>$B$2-BZ2</f>
        <v>119</v>
      </c>
      <c r="CB2" s="33">
        <f>CA2*($L$2*$I$2+$I$2)</f>
        <v>654.5</v>
      </c>
      <c r="CC2" s="33">
        <f>CA2*$N$2</f>
        <v>71.399999999999991</v>
      </c>
      <c r="CD2" s="34">
        <f>IFERROR(CA2/BZ2*100,0)</f>
        <v>146.9135802469136</v>
      </c>
      <c r="CE2" s="35">
        <f>CB2/(BZ2+CA2*$I$2)</f>
        <v>1.4942922374429224</v>
      </c>
      <c r="CF2" s="36">
        <f>($I$2*BZ2)</f>
        <v>243</v>
      </c>
      <c r="CG2" s="37">
        <f>BZ2*($L$2*$I$2+$I$2)</f>
        <v>445.5</v>
      </c>
      <c r="CH2" s="37">
        <f>IFERROR(CA2/AVERAGE(CG2),0)</f>
        <v>0.26711560044893379</v>
      </c>
    </row>
    <row r="3" spans="1:86" x14ac:dyDescent="0.25">
      <c r="A3" s="20" t="s">
        <v>3</v>
      </c>
      <c r="B3" s="19">
        <f xml:space="preserve"> SUM('Store 1'!B4 +'Store 2'!B4+'Store 3'!B4+'Store 4'!B4+'Store 5'!B4+'Store 6'!B4+'Store 7'!B4+'Store 8'!B4+'Store 9'!B4+'Store 10'!B4)</f>
        <v>150</v>
      </c>
      <c r="C3" s="20">
        <f>Warehouse!B4</f>
        <v>50</v>
      </c>
      <c r="D3" s="29">
        <f t="shared" ref="D3:D26" si="0">C3/B3</f>
        <v>0.33333333333333331</v>
      </c>
      <c r="E3" s="20">
        <v>50</v>
      </c>
      <c r="F3" s="30">
        <v>25</v>
      </c>
      <c r="G3" s="20">
        <v>25</v>
      </c>
      <c r="H3" s="20">
        <v>25</v>
      </c>
      <c r="I3" s="31">
        <v>2.5</v>
      </c>
      <c r="J3" s="31">
        <v>62.5</v>
      </c>
      <c r="K3" s="31">
        <v>75</v>
      </c>
      <c r="L3" s="29">
        <f t="shared" ref="L3:L26" si="1">J3/K3</f>
        <v>0.83333333333333337</v>
      </c>
      <c r="M3" s="31">
        <f>K3-J3</f>
        <v>12.5</v>
      </c>
      <c r="N3" s="31">
        <f>M3/H3</f>
        <v>0.5</v>
      </c>
      <c r="O3" s="41">
        <f>('Store 1'!C4+'Store 2'!C4 + 'Store 3'!C4 + 'Store 4'!C4 + 'Store 5'!C4+ 'Store 6'!C4+'Store 7'!C4+'Store 8'!C4+'Store 9'!C4+'Store 10'!C4)</f>
        <v>50</v>
      </c>
      <c r="P3" s="41">
        <f>B3-O3</f>
        <v>100</v>
      </c>
      <c r="Q3" s="36">
        <f>P3*(L3*I3+I3)</f>
        <v>458.33333333333337</v>
      </c>
      <c r="R3" s="36">
        <f>P3*N3</f>
        <v>50</v>
      </c>
      <c r="S3" s="34">
        <f>P3/O3*100</f>
        <v>200</v>
      </c>
      <c r="T3" s="35">
        <f t="shared" ref="T3:T26" si="2">Q3/(O3+P3*I3)</f>
        <v>1.5277777777777779</v>
      </c>
      <c r="U3" s="36">
        <f>(I3*O3)</f>
        <v>125</v>
      </c>
      <c r="V3" s="37">
        <f t="shared" ref="V3:V26" si="3">O3*(L3*I3+I3)</f>
        <v>229.16666666666669</v>
      </c>
      <c r="W3" s="37">
        <f>P3/AVERAGE(V3)</f>
        <v>0.43636363636363634</v>
      </c>
      <c r="X3" s="20">
        <v>35</v>
      </c>
      <c r="Y3" s="20">
        <v>115</v>
      </c>
      <c r="Z3" s="20">
        <v>527.08333333333337</v>
      </c>
      <c r="AA3" s="20">
        <v>57.5</v>
      </c>
      <c r="AB3" s="20">
        <v>328.57142857142856</v>
      </c>
      <c r="AC3" s="20">
        <v>1.6343669250645996</v>
      </c>
      <c r="AD3" s="20">
        <v>87.5</v>
      </c>
      <c r="AE3" s="20">
        <v>160.41666666666669</v>
      </c>
      <c r="AF3" s="20">
        <v>0.71688311688311679</v>
      </c>
      <c r="AG3" s="20">
        <v>57</v>
      </c>
      <c r="AH3" s="32">
        <f>T3-AG3</f>
        <v>-55.472222222222221</v>
      </c>
      <c r="AI3" s="33">
        <f>AH3*(AD3*AA3+AA3)</f>
        <v>-282284.27083333331</v>
      </c>
      <c r="AJ3" s="33">
        <f>AH3*AF3</f>
        <v>-39.767099567099564</v>
      </c>
      <c r="AK3" s="34">
        <f>AH3/AG3*100</f>
        <v>-97.319688109161788</v>
      </c>
      <c r="AL3" s="35">
        <f t="shared" ref="AL3:AL26" si="4">AI3/(AG3+AH3*AA3)</f>
        <v>90.110296562639931</v>
      </c>
      <c r="AM3" s="36">
        <f>(AA3*AG3)</f>
        <v>3277.5</v>
      </c>
      <c r="AN3" s="37">
        <f t="shared" ref="AN3:AN26" si="5">AG3*(AD3*AA3+AA3)</f>
        <v>290058.75</v>
      </c>
      <c r="AO3" s="37">
        <f>AH3/AVERAGE(AN3)</f>
        <v>-1.9124478134937222E-4</v>
      </c>
      <c r="AP3" s="20">
        <v>20</v>
      </c>
      <c r="AQ3" s="20">
        <v>130</v>
      </c>
      <c r="AR3" s="20">
        <v>595.83333333333337</v>
      </c>
      <c r="AS3" s="20">
        <v>65</v>
      </c>
      <c r="AT3" s="20">
        <v>650</v>
      </c>
      <c r="AU3" s="20">
        <v>1.7270531400966185</v>
      </c>
      <c r="AV3" s="20">
        <v>50</v>
      </c>
      <c r="AW3" s="20">
        <v>91.666666666666686</v>
      </c>
      <c r="AX3" s="20">
        <v>1.418181818181818</v>
      </c>
      <c r="AY3" s="20">
        <v>79</v>
      </c>
      <c r="AZ3" s="20">
        <v>71</v>
      </c>
      <c r="BA3" s="20">
        <v>325.41666666666669</v>
      </c>
      <c r="BB3" s="20">
        <v>35.5</v>
      </c>
      <c r="BC3" s="20">
        <v>89.87341772151899</v>
      </c>
      <c r="BD3" s="20">
        <v>1.2686809616634178</v>
      </c>
      <c r="BE3" s="20">
        <v>197.5</v>
      </c>
      <c r="BF3" s="20">
        <v>362.08333333333337</v>
      </c>
      <c r="BG3" s="20">
        <v>0.1960874568469505</v>
      </c>
      <c r="BH3" s="20">
        <v>0</v>
      </c>
      <c r="BI3" s="32">
        <f>AU3-BH3</f>
        <v>1.7270531400966185</v>
      </c>
      <c r="BJ3" s="33">
        <f>BI3*(BE3*BB3+BB3)</f>
        <v>12170.111714975847</v>
      </c>
      <c r="BK3" s="33">
        <f>BI3*BG3</f>
        <v>0.33865345808108605</v>
      </c>
      <c r="BL3" s="34">
        <f t="shared" ref="BL3:BL26" si="6">IFERROR(BI3/BH3*100,0)</f>
        <v>0</v>
      </c>
      <c r="BM3" s="35">
        <f t="shared" ref="BM3:BM26" si="7">BJ3/(BH3+BI3*BB3)</f>
        <v>198.5</v>
      </c>
      <c r="BN3" s="36">
        <f>(BB3*BH3)</f>
        <v>0</v>
      </c>
      <c r="BO3" s="37">
        <f t="shared" ref="BO3:BO26" si="8">BH3*(BE3*BB3+BB3)</f>
        <v>0</v>
      </c>
      <c r="BP3" s="37">
        <f t="shared" ref="BP3:BP26" si="9">IFERROR(BI3/AVERAGE(BO3),0)</f>
        <v>0</v>
      </c>
      <c r="BQ3" s="20">
        <v>15</v>
      </c>
      <c r="BR3" s="20">
        <v>135</v>
      </c>
      <c r="BS3" s="20">
        <v>618.75000000000011</v>
      </c>
      <c r="BT3" s="20">
        <v>67.5</v>
      </c>
      <c r="BU3" s="20">
        <v>900</v>
      </c>
      <c r="BV3" s="20">
        <v>1.7553191489361706</v>
      </c>
      <c r="BW3" s="20">
        <v>37.5</v>
      </c>
      <c r="BX3" s="20">
        <v>68.750000000000014</v>
      </c>
      <c r="BY3" s="20">
        <v>1.9636363636363632</v>
      </c>
      <c r="BZ3" s="20">
        <v>90</v>
      </c>
      <c r="CA3" s="32">
        <f>BM3-BZ3</f>
        <v>108.5</v>
      </c>
      <c r="CB3" s="33">
        <f>CA3*(BW3*BT3+BT3)</f>
        <v>281964.375</v>
      </c>
      <c r="CC3" s="33">
        <f>CA3*BY3</f>
        <v>213.0545454545454</v>
      </c>
      <c r="CD3" s="34">
        <f t="shared" ref="CD3:CD26" si="10">IFERROR(CA3/BZ3*100,0)</f>
        <v>120.55555555555554</v>
      </c>
      <c r="CE3" s="35">
        <f t="shared" ref="CE3:CE26" si="11">CB3/(BZ3+CA3*BT3)</f>
        <v>38.032625189681333</v>
      </c>
      <c r="CF3" s="36">
        <f>(BT3*BZ3)</f>
        <v>6075</v>
      </c>
      <c r="CG3" s="37">
        <f t="shared" ref="CG3:CG26" si="12">BZ3*(BW3*BT3+BT3)</f>
        <v>233887.5</v>
      </c>
      <c r="CH3" s="37">
        <f t="shared" ref="CH3:CH26" si="13">IFERROR(CA3/AVERAGE(CG3),0)</f>
        <v>4.6389824167601944E-4</v>
      </c>
    </row>
    <row r="4" spans="1:86" x14ac:dyDescent="0.25">
      <c r="A4" s="20" t="s">
        <v>4</v>
      </c>
      <c r="B4" s="19">
        <f xml:space="preserve"> SUM('Store 1'!B5 +'Store 2'!B5+'Store 3'!B5+'Store 4'!B5+'Store 5'!B5+'Store 6'!B5+'Store 7'!B5+'Store 8'!B5+'Store 9'!B5+'Store 10'!B5)</f>
        <v>200</v>
      </c>
      <c r="C4" s="20">
        <f>Warehouse!B5</f>
        <v>100</v>
      </c>
      <c r="D4" s="29">
        <f t="shared" si="0"/>
        <v>0.5</v>
      </c>
      <c r="E4" s="20">
        <v>100</v>
      </c>
      <c r="F4" s="30">
        <v>50</v>
      </c>
      <c r="G4" s="20">
        <v>50</v>
      </c>
      <c r="H4" s="20">
        <v>50</v>
      </c>
      <c r="I4" s="31">
        <v>2</v>
      </c>
      <c r="J4" s="31">
        <v>100</v>
      </c>
      <c r="K4" s="31">
        <v>120</v>
      </c>
      <c r="L4" s="29">
        <f t="shared" si="1"/>
        <v>0.83333333333333337</v>
      </c>
      <c r="M4" s="31">
        <f>K4-J4</f>
        <v>20</v>
      </c>
      <c r="N4" s="31">
        <f>M4/H4</f>
        <v>0.4</v>
      </c>
      <c r="O4" s="41">
        <f>('Store 1'!C5+'Store 2'!C5 + 'Store 3'!C5 + 'Store 4'!C5 + 'Store 5'!C5+ 'Store 6'!C5+'Store 7'!C5+'Store 8'!C5+'Store 9'!C5+'Store 10'!C5)</f>
        <v>155</v>
      </c>
      <c r="P4" s="41">
        <f>B4-O4</f>
        <v>45</v>
      </c>
      <c r="Q4" s="36">
        <f t="shared" ref="Q3:Q26" si="14">P4*(L4*I4+I4)</f>
        <v>165</v>
      </c>
      <c r="R4" s="36">
        <f>P4*N4</f>
        <v>18</v>
      </c>
      <c r="S4" s="34">
        <f>P4/O4*100</f>
        <v>29.032258064516132</v>
      </c>
      <c r="T4" s="35">
        <f t="shared" si="2"/>
        <v>0.67346938775510201</v>
      </c>
      <c r="U4" s="36">
        <f>(I4*O4)</f>
        <v>310</v>
      </c>
      <c r="V4" s="37">
        <f t="shared" si="3"/>
        <v>568.33333333333337</v>
      </c>
      <c r="W4" s="37">
        <f>P4/AVERAGE(V4)</f>
        <v>7.9178885630498533E-2</v>
      </c>
      <c r="X4" s="20">
        <v>65</v>
      </c>
      <c r="Y4" s="20">
        <v>135</v>
      </c>
      <c r="Z4" s="20">
        <v>495.00000000000006</v>
      </c>
      <c r="AA4" s="20">
        <v>54</v>
      </c>
      <c r="AB4" s="20">
        <v>207.69230769230771</v>
      </c>
      <c r="AC4" s="20">
        <v>1.4776119402985077</v>
      </c>
      <c r="AD4" s="20">
        <v>130</v>
      </c>
      <c r="AE4" s="20">
        <v>238.33333333333334</v>
      </c>
      <c r="AF4" s="20">
        <v>0.56643356643356646</v>
      </c>
      <c r="AG4" s="20">
        <v>55</v>
      </c>
      <c r="AH4" s="32">
        <f>T4-AG4</f>
        <v>-54.326530612244895</v>
      </c>
      <c r="AI4" s="33">
        <f t="shared" ref="AI4:AI26" si="15">AH4*(AD4*AA4+AA4)</f>
        <v>-384305.87755102041</v>
      </c>
      <c r="AJ4" s="33">
        <f>AH4*AF4</f>
        <v>-30.7723704866562</v>
      </c>
      <c r="AK4" s="34">
        <f>AH4/AG4*100</f>
        <v>-98.775510204081627</v>
      </c>
      <c r="AL4" s="35">
        <f t="shared" si="4"/>
        <v>133.50292443266008</v>
      </c>
      <c r="AM4" s="36">
        <f>(AA4*AG4)</f>
        <v>2970</v>
      </c>
      <c r="AN4" s="37">
        <f t="shared" si="5"/>
        <v>389070</v>
      </c>
      <c r="AO4" s="37">
        <f>AH4/AVERAGE(AN4)</f>
        <v>-1.3963176449545043E-4</v>
      </c>
      <c r="AP4" s="20">
        <v>90</v>
      </c>
      <c r="AQ4" s="20">
        <v>110</v>
      </c>
      <c r="AR4" s="20">
        <v>403.33333333333337</v>
      </c>
      <c r="AS4" s="20">
        <v>44</v>
      </c>
      <c r="AT4" s="20">
        <v>122.22222222222223</v>
      </c>
      <c r="AU4" s="20">
        <v>1.3010752688172045</v>
      </c>
      <c r="AV4" s="20">
        <v>180</v>
      </c>
      <c r="AW4" s="20">
        <v>330</v>
      </c>
      <c r="AX4" s="20">
        <v>0.33333333333333331</v>
      </c>
      <c r="AY4" s="20">
        <v>0</v>
      </c>
      <c r="AZ4" s="20">
        <v>200</v>
      </c>
      <c r="BA4" s="20">
        <v>733.33333333333337</v>
      </c>
      <c r="BB4" s="20">
        <v>80</v>
      </c>
      <c r="BC4" s="20" t="e">
        <v>#DIV/0!</v>
      </c>
      <c r="BD4" s="20">
        <v>1.8333333333333335</v>
      </c>
      <c r="BE4" s="20">
        <v>0</v>
      </c>
      <c r="BF4" s="20">
        <v>0</v>
      </c>
      <c r="BG4" s="20" t="e">
        <v>#DIV/0!</v>
      </c>
      <c r="BH4" s="20">
        <v>0</v>
      </c>
      <c r="BI4" s="32">
        <f>AU4-BH4</f>
        <v>1.3010752688172045</v>
      </c>
      <c r="BJ4" s="33">
        <f t="shared" ref="BJ4:BJ26" si="16">BI4*(BE4*BB4+BB4)</f>
        <v>104.08602150537635</v>
      </c>
      <c r="BK4" s="33" t="e">
        <f>BI4*BG4</f>
        <v>#DIV/0!</v>
      </c>
      <c r="BL4" s="34">
        <f t="shared" si="6"/>
        <v>0</v>
      </c>
      <c r="BM4" s="35">
        <f t="shared" si="7"/>
        <v>1</v>
      </c>
      <c r="BN4" s="36">
        <f>(BB4*BH4)</f>
        <v>0</v>
      </c>
      <c r="BO4" s="37">
        <f t="shared" si="8"/>
        <v>0</v>
      </c>
      <c r="BP4" s="37">
        <f t="shared" si="9"/>
        <v>0</v>
      </c>
      <c r="BQ4" s="20">
        <v>0</v>
      </c>
      <c r="BR4" s="20">
        <v>200</v>
      </c>
      <c r="BS4" s="20">
        <v>733.33333333333337</v>
      </c>
      <c r="BT4" s="20">
        <v>80</v>
      </c>
      <c r="BU4" s="20">
        <v>0</v>
      </c>
      <c r="BV4" s="20">
        <v>1.8333333333333335</v>
      </c>
      <c r="BW4" s="20">
        <v>0</v>
      </c>
      <c r="BX4" s="20">
        <v>0</v>
      </c>
      <c r="BY4" s="20">
        <v>0</v>
      </c>
      <c r="BZ4" s="20">
        <v>0</v>
      </c>
      <c r="CA4" s="32">
        <f>BM4-BZ4</f>
        <v>1</v>
      </c>
      <c r="CB4" s="33">
        <f t="shared" ref="CB4:CB26" si="17">CA4*(BW4*BT4+BT4)</f>
        <v>80</v>
      </c>
      <c r="CC4" s="33">
        <f>CA4*BY4</f>
        <v>0</v>
      </c>
      <c r="CD4" s="34">
        <f t="shared" si="10"/>
        <v>0</v>
      </c>
      <c r="CE4" s="35">
        <f t="shared" si="11"/>
        <v>1</v>
      </c>
      <c r="CF4" s="36">
        <f>(BT4*BZ4)</f>
        <v>0</v>
      </c>
      <c r="CG4" s="37">
        <f t="shared" si="12"/>
        <v>0</v>
      </c>
      <c r="CH4" s="37">
        <f t="shared" si="13"/>
        <v>0</v>
      </c>
    </row>
    <row r="5" spans="1:86" x14ac:dyDescent="0.25">
      <c r="A5" s="20" t="s">
        <v>5</v>
      </c>
      <c r="B5" s="19">
        <f xml:space="preserve"> SUM('Store 1'!B6 +'Store 2'!B6+'Store 3'!B6+'Store 4'!B6+'Store 5'!B6+'Store 6'!B6+'Store 7'!B6+'Store 8'!B6+'Store 9'!B6+'Store 10'!B6)</f>
        <v>200</v>
      </c>
      <c r="C5" s="20">
        <f>Warehouse!B6</f>
        <v>100</v>
      </c>
      <c r="D5" s="29">
        <f t="shared" si="0"/>
        <v>0.5</v>
      </c>
      <c r="E5" s="20">
        <v>100</v>
      </c>
      <c r="F5" s="30">
        <v>50</v>
      </c>
      <c r="G5" s="20">
        <v>50</v>
      </c>
      <c r="H5" s="20">
        <v>50</v>
      </c>
      <c r="I5" s="31">
        <v>3.5</v>
      </c>
      <c r="J5" s="31">
        <v>175</v>
      </c>
      <c r="K5" s="31">
        <v>210</v>
      </c>
      <c r="L5" s="29">
        <f t="shared" si="1"/>
        <v>0.83333333333333337</v>
      </c>
      <c r="M5" s="31">
        <f>K5-J5</f>
        <v>35</v>
      </c>
      <c r="N5" s="31">
        <f>M5/H5</f>
        <v>0.7</v>
      </c>
      <c r="O5" s="41">
        <f>('Store 1'!C6+'Store 2'!C6 + 'Store 3'!C6 + 'Store 4'!C6 + 'Store 5'!C6+ 'Store 6'!C6+'Store 7'!C6+'Store 8'!C6+'Store 9'!C6+'Store 10'!C6)</f>
        <v>65</v>
      </c>
      <c r="P5" s="41">
        <f>B5-O5</f>
        <v>135</v>
      </c>
      <c r="Q5" s="36">
        <f t="shared" si="14"/>
        <v>866.25</v>
      </c>
      <c r="R5" s="36">
        <f>P5*N5</f>
        <v>94.5</v>
      </c>
      <c r="S5" s="34">
        <f>P5/O5*100</f>
        <v>207.69230769230771</v>
      </c>
      <c r="T5" s="35">
        <f t="shared" si="2"/>
        <v>1.6116279069767443</v>
      </c>
      <c r="U5" s="36">
        <f>(I5*O5)</f>
        <v>227.5</v>
      </c>
      <c r="V5" s="37">
        <f t="shared" si="3"/>
        <v>417.08333333333337</v>
      </c>
      <c r="W5" s="37">
        <f>P5/AVERAGE(V5)</f>
        <v>0.32367632367632365</v>
      </c>
      <c r="X5" s="20">
        <v>95</v>
      </c>
      <c r="Y5" s="20">
        <v>105</v>
      </c>
      <c r="Z5" s="20">
        <v>673.75</v>
      </c>
      <c r="AA5" s="20">
        <v>73.5</v>
      </c>
      <c r="AB5" s="20">
        <v>110.5263157894737</v>
      </c>
      <c r="AC5" s="20">
        <v>1.4567567567567568</v>
      </c>
      <c r="AD5" s="20">
        <v>332.5</v>
      </c>
      <c r="AE5" s="20">
        <v>609.58333333333337</v>
      </c>
      <c r="AF5" s="20">
        <v>0.17224880382775118</v>
      </c>
      <c r="AG5" s="20">
        <v>0</v>
      </c>
      <c r="AH5" s="32">
        <f>T5-AG5</f>
        <v>1.6116279069767443</v>
      </c>
      <c r="AI5" s="33">
        <f t="shared" si="15"/>
        <v>39504.626162790701</v>
      </c>
      <c r="AJ5" s="33">
        <f>AH5*AF5</f>
        <v>0.27760097919216647</v>
      </c>
      <c r="AK5" s="34" t="e">
        <f>AH5/AG5*100</f>
        <v>#DIV/0!</v>
      </c>
      <c r="AL5" s="35">
        <f t="shared" si="4"/>
        <v>333.5</v>
      </c>
      <c r="AM5" s="36">
        <f>(AA5*AG5)</f>
        <v>0</v>
      </c>
      <c r="AN5" s="37">
        <f t="shared" si="5"/>
        <v>0</v>
      </c>
      <c r="AO5" s="37" t="e">
        <f>AH5/AVERAGE(AN5)</f>
        <v>#DIV/0!</v>
      </c>
      <c r="AP5" s="20">
        <v>75</v>
      </c>
      <c r="AQ5" s="20">
        <v>125</v>
      </c>
      <c r="AR5" s="20">
        <v>802.08333333333337</v>
      </c>
      <c r="AS5" s="20">
        <v>87.5</v>
      </c>
      <c r="AT5" s="20">
        <v>166.66666666666669</v>
      </c>
      <c r="AU5" s="20">
        <v>1.5650406504065042</v>
      </c>
      <c r="AV5" s="20">
        <v>262.5</v>
      </c>
      <c r="AW5" s="20">
        <v>481.25</v>
      </c>
      <c r="AX5" s="20">
        <v>0.25974025974025972</v>
      </c>
      <c r="AY5" s="20">
        <v>94</v>
      </c>
      <c r="AZ5" s="20">
        <v>106</v>
      </c>
      <c r="BA5" s="20">
        <v>680.16666666666674</v>
      </c>
      <c r="BB5" s="20">
        <v>74.199999999999989</v>
      </c>
      <c r="BC5" s="20">
        <v>112.7659574468085</v>
      </c>
      <c r="BD5" s="20">
        <v>1.4627240143369178</v>
      </c>
      <c r="BE5" s="20">
        <v>329</v>
      </c>
      <c r="BF5" s="20">
        <v>603.16666666666674</v>
      </c>
      <c r="BG5" s="20">
        <v>0.17573915446255869</v>
      </c>
      <c r="BH5" s="20">
        <v>40</v>
      </c>
      <c r="BI5" s="32">
        <f>AU5-BH5</f>
        <v>-38.434959349593498</v>
      </c>
      <c r="BJ5" s="33">
        <f t="shared" si="16"/>
        <v>-941118.41463414626</v>
      </c>
      <c r="BK5" s="33">
        <f>BI5*BG5</f>
        <v>-6.7545272579003761</v>
      </c>
      <c r="BL5" s="34">
        <f t="shared" si="6"/>
        <v>-96.087398373983746</v>
      </c>
      <c r="BM5" s="35">
        <f t="shared" si="7"/>
        <v>334.69437822474669</v>
      </c>
      <c r="BN5" s="36">
        <f>(BB5*BH5)</f>
        <v>2967.9999999999995</v>
      </c>
      <c r="BO5" s="37">
        <f t="shared" si="8"/>
        <v>979439.99999999988</v>
      </c>
      <c r="BP5" s="37">
        <f t="shared" si="9"/>
        <v>-3.9241770143748985E-5</v>
      </c>
      <c r="BQ5" s="20">
        <v>95</v>
      </c>
      <c r="BR5" s="20">
        <v>105</v>
      </c>
      <c r="BS5" s="20">
        <v>673.75</v>
      </c>
      <c r="BT5" s="20">
        <v>73.5</v>
      </c>
      <c r="BU5" s="20">
        <v>110.5263157894737</v>
      </c>
      <c r="BV5" s="20">
        <v>1.4567567567567568</v>
      </c>
      <c r="BW5" s="20">
        <v>332.5</v>
      </c>
      <c r="BX5" s="20">
        <v>609.58333333333337</v>
      </c>
      <c r="BY5" s="20">
        <v>0.17224880382775118</v>
      </c>
      <c r="BZ5" s="20">
        <v>55</v>
      </c>
      <c r="CA5" s="32">
        <f>BM5-BZ5</f>
        <v>279.69437822474669</v>
      </c>
      <c r="CB5" s="33">
        <f t="shared" si="17"/>
        <v>6855938.5226395465</v>
      </c>
      <c r="CC5" s="33">
        <f>CA5*BY5</f>
        <v>48.177022086559234</v>
      </c>
      <c r="CD5" s="34">
        <f t="shared" si="10"/>
        <v>508.53523313590301</v>
      </c>
      <c r="CE5" s="35">
        <f t="shared" si="11"/>
        <v>332.6101289385968</v>
      </c>
      <c r="CF5" s="36">
        <f>(BT5*BZ5)</f>
        <v>4042.5</v>
      </c>
      <c r="CG5" s="37">
        <f t="shared" si="12"/>
        <v>1348173.75</v>
      </c>
      <c r="CH5" s="37">
        <f t="shared" si="13"/>
        <v>2.0746167044473807E-4</v>
      </c>
    </row>
    <row r="6" spans="1:86" x14ac:dyDescent="0.25">
      <c r="A6" s="20" t="s">
        <v>2</v>
      </c>
      <c r="B6" s="19">
        <f xml:space="preserve"> SUM('Store 1'!B7 +'Store 2'!B7+'Store 3'!B7+'Store 4'!B7+'Store 5'!B7+'Store 6'!B7+'Store 7'!B7+'Store 8'!B7+'Store 9'!B7+'Store 10'!B7)</f>
        <v>200</v>
      </c>
      <c r="C6" s="20">
        <f>Warehouse!B7</f>
        <v>100</v>
      </c>
      <c r="D6" s="29">
        <f t="shared" si="0"/>
        <v>0.5</v>
      </c>
      <c r="E6" s="20">
        <v>100</v>
      </c>
      <c r="F6" s="30">
        <v>50</v>
      </c>
      <c r="G6" s="20">
        <v>50</v>
      </c>
      <c r="H6" s="20">
        <v>50</v>
      </c>
      <c r="I6" s="31">
        <v>4</v>
      </c>
      <c r="J6" s="31">
        <v>200</v>
      </c>
      <c r="K6" s="31">
        <v>240</v>
      </c>
      <c r="L6" s="29">
        <f t="shared" si="1"/>
        <v>0.83333333333333337</v>
      </c>
      <c r="M6" s="31">
        <f>K6-J6</f>
        <v>40</v>
      </c>
      <c r="N6" s="31">
        <f>M6/H6</f>
        <v>0.8</v>
      </c>
      <c r="O6" s="41">
        <f>('Store 1'!C7+'Store 2'!C7 + 'Store 3'!C7 + 'Store 4'!C7 + 'Store 5'!C7+ 'Store 6'!C7+'Store 7'!C7+'Store 8'!C7+'Store 9'!C7+'Store 10'!C7)</f>
        <v>99</v>
      </c>
      <c r="P6" s="41">
        <f>B6-O6</f>
        <v>101</v>
      </c>
      <c r="Q6" s="36">
        <f t="shared" si="14"/>
        <v>740.66666666666674</v>
      </c>
      <c r="R6" s="36">
        <f>P6*N6</f>
        <v>80.800000000000011</v>
      </c>
      <c r="S6" s="34">
        <f>P6/O6*100</f>
        <v>102.02020202020201</v>
      </c>
      <c r="T6" s="35">
        <f t="shared" si="2"/>
        <v>1.4724983432736913</v>
      </c>
      <c r="U6" s="36">
        <f>(I6*O6)</f>
        <v>396</v>
      </c>
      <c r="V6" s="37">
        <f t="shared" si="3"/>
        <v>726.00000000000011</v>
      </c>
      <c r="W6" s="37">
        <f>P6/AVERAGE(V6)</f>
        <v>0.13911845730027547</v>
      </c>
      <c r="X6" s="20">
        <v>35</v>
      </c>
      <c r="Y6" s="20">
        <v>165</v>
      </c>
      <c r="Z6" s="20">
        <v>1210</v>
      </c>
      <c r="AA6" s="20">
        <v>132</v>
      </c>
      <c r="AB6" s="20">
        <v>471.42857142857144</v>
      </c>
      <c r="AC6" s="20">
        <v>1.7410071942446044</v>
      </c>
      <c r="AD6" s="20">
        <v>140</v>
      </c>
      <c r="AE6" s="20">
        <v>256.66666666666669</v>
      </c>
      <c r="AF6" s="20">
        <v>0.64285714285714279</v>
      </c>
      <c r="AG6" s="20">
        <v>77</v>
      </c>
      <c r="AH6" s="32">
        <f>T6-AG6</f>
        <v>-75.527501656726315</v>
      </c>
      <c r="AI6" s="33">
        <f t="shared" si="15"/>
        <v>-1405717.8608349902</v>
      </c>
      <c r="AJ6" s="33">
        <f>AH6*AF6</f>
        <v>-48.553393922181201</v>
      </c>
      <c r="AK6" s="34">
        <f>AH6/AG6*100</f>
        <v>-98.087664489254962</v>
      </c>
      <c r="AL6" s="35">
        <f t="shared" si="4"/>
        <v>142.09748365803571</v>
      </c>
      <c r="AM6" s="36">
        <f>(AA6*AG6)</f>
        <v>10164</v>
      </c>
      <c r="AN6" s="37">
        <f t="shared" si="5"/>
        <v>1433124</v>
      </c>
      <c r="AO6" s="37">
        <f>AH6/AVERAGE(AN6)</f>
        <v>-5.2701302648428409E-5</v>
      </c>
      <c r="AP6" s="20">
        <v>101</v>
      </c>
      <c r="AQ6" s="20">
        <v>99</v>
      </c>
      <c r="AR6" s="20">
        <v>726.00000000000011</v>
      </c>
      <c r="AS6" s="20">
        <v>79.2</v>
      </c>
      <c r="AT6" s="20">
        <v>98.019801980198025</v>
      </c>
      <c r="AU6" s="20">
        <v>1.4607645875251511</v>
      </c>
      <c r="AV6" s="20">
        <v>404</v>
      </c>
      <c r="AW6" s="20">
        <v>740.66666666666674</v>
      </c>
      <c r="AX6" s="20">
        <v>0.13366336633663364</v>
      </c>
      <c r="AY6" s="20">
        <v>110</v>
      </c>
      <c r="AZ6" s="20">
        <v>90</v>
      </c>
      <c r="BA6" s="20">
        <v>660</v>
      </c>
      <c r="BB6" s="20">
        <v>72</v>
      </c>
      <c r="BC6" s="20">
        <v>81.818181818181827</v>
      </c>
      <c r="BD6" s="20">
        <v>1.4042553191489362</v>
      </c>
      <c r="BE6" s="20">
        <v>440</v>
      </c>
      <c r="BF6" s="20">
        <v>806.66666666666674</v>
      </c>
      <c r="BG6" s="20">
        <v>0.11157024793388429</v>
      </c>
      <c r="BH6" s="20">
        <v>35</v>
      </c>
      <c r="BI6" s="32">
        <f>AU6-BH6</f>
        <v>-33.539235412474852</v>
      </c>
      <c r="BJ6" s="33">
        <f t="shared" si="16"/>
        <v>-1064937.8028169016</v>
      </c>
      <c r="BK6" s="33">
        <f>BI6*BG6</f>
        <v>-3.741980810482731</v>
      </c>
      <c r="BL6" s="34">
        <f t="shared" si="6"/>
        <v>-95.82638689278528</v>
      </c>
      <c r="BM6" s="35">
        <f t="shared" si="7"/>
        <v>447.48577114966275</v>
      </c>
      <c r="BN6" s="36">
        <f>(BB6*BH6)</f>
        <v>2520</v>
      </c>
      <c r="BO6" s="37">
        <f t="shared" si="8"/>
        <v>1111320</v>
      </c>
      <c r="BP6" s="37">
        <f t="shared" si="9"/>
        <v>-3.0179638099264705E-5</v>
      </c>
      <c r="BQ6" s="20">
        <v>105</v>
      </c>
      <c r="BR6" s="20">
        <v>95</v>
      </c>
      <c r="BS6" s="20">
        <v>696.66666666666674</v>
      </c>
      <c r="BT6" s="20">
        <v>76</v>
      </c>
      <c r="BU6" s="20">
        <v>90.476190476190482</v>
      </c>
      <c r="BV6" s="20">
        <v>1.4364261168384882</v>
      </c>
      <c r="BW6" s="20">
        <v>420</v>
      </c>
      <c r="BX6" s="20">
        <v>770.00000000000011</v>
      </c>
      <c r="BY6" s="20">
        <v>0.12337662337662336</v>
      </c>
      <c r="BZ6" s="20">
        <v>96</v>
      </c>
      <c r="CA6" s="32">
        <f>BM6-BZ6</f>
        <v>351.48577114966275</v>
      </c>
      <c r="CB6" s="33">
        <f t="shared" si="17"/>
        <v>11246138.73370461</v>
      </c>
      <c r="CC6" s="33">
        <f>CA6*BY6</f>
        <v>43.365127609373971</v>
      </c>
      <c r="CD6" s="34">
        <f t="shared" si="10"/>
        <v>366.13101161423202</v>
      </c>
      <c r="CE6" s="35">
        <f t="shared" si="11"/>
        <v>419.49244198947724</v>
      </c>
      <c r="CF6" s="36">
        <f>(BT6*BZ6)</f>
        <v>7296</v>
      </c>
      <c r="CG6" s="37">
        <f t="shared" si="12"/>
        <v>3071616</v>
      </c>
      <c r="CH6" s="37">
        <f t="shared" si="13"/>
        <v>1.1443024491006127E-4</v>
      </c>
    </row>
    <row r="7" spans="1:86" x14ac:dyDescent="0.25">
      <c r="A7" s="20" t="s">
        <v>16</v>
      </c>
      <c r="B7" s="19">
        <f xml:space="preserve"> SUM('Store 1'!B8 +'Store 2'!B8+'Store 3'!B8+'Store 4'!B8+'Store 5'!B8+'Store 6'!B8+'Store 7'!B8+'Store 8'!B8+'Store 9'!B8+'Store 10'!B8)</f>
        <v>200</v>
      </c>
      <c r="C7" s="20">
        <f>Warehouse!B8</f>
        <v>100</v>
      </c>
      <c r="D7" s="29">
        <f t="shared" si="0"/>
        <v>0.5</v>
      </c>
      <c r="E7" s="20">
        <v>100</v>
      </c>
      <c r="F7" s="30">
        <v>50</v>
      </c>
      <c r="G7" s="20">
        <v>50</v>
      </c>
      <c r="H7" s="20">
        <v>50</v>
      </c>
      <c r="I7" s="31">
        <v>3.5</v>
      </c>
      <c r="J7" s="31">
        <v>175</v>
      </c>
      <c r="K7" s="31">
        <v>210</v>
      </c>
      <c r="L7" s="29">
        <f t="shared" si="1"/>
        <v>0.83333333333333337</v>
      </c>
      <c r="M7" s="31">
        <f>K7-J7</f>
        <v>35</v>
      </c>
      <c r="N7" s="31">
        <f>M7/H7</f>
        <v>0.7</v>
      </c>
      <c r="O7" s="41">
        <f>('Store 1'!C8+'Store 2'!C8 + 'Store 3'!C8 + 'Store 4'!C8 + 'Store 5'!C8+ 'Store 6'!C8+'Store 7'!C8+'Store 8'!C8+'Store 9'!C8+'Store 10'!C8)</f>
        <v>140</v>
      </c>
      <c r="P7" s="41">
        <f>B7-O7</f>
        <v>60</v>
      </c>
      <c r="Q7" s="36">
        <f t="shared" si="14"/>
        <v>385</v>
      </c>
      <c r="R7" s="36">
        <f>P7*N7</f>
        <v>42</v>
      </c>
      <c r="S7" s="34">
        <f>P7/O7*100</f>
        <v>42.857142857142854</v>
      </c>
      <c r="T7" s="35">
        <f t="shared" si="2"/>
        <v>1.1000000000000001</v>
      </c>
      <c r="U7" s="36">
        <f>(I7*O7)</f>
        <v>490</v>
      </c>
      <c r="V7" s="37">
        <f t="shared" si="3"/>
        <v>898.33333333333337</v>
      </c>
      <c r="W7" s="37">
        <f>P7/AVERAGE(V7)</f>
        <v>6.6790352504638217E-2</v>
      </c>
      <c r="X7" s="20">
        <v>90</v>
      </c>
      <c r="Y7" s="20">
        <v>110</v>
      </c>
      <c r="Z7" s="20">
        <v>705.83333333333337</v>
      </c>
      <c r="AA7" s="20">
        <v>77</v>
      </c>
      <c r="AB7" s="20">
        <v>122.22222222222223</v>
      </c>
      <c r="AC7" s="20">
        <v>1.4859649122807019</v>
      </c>
      <c r="AD7" s="20">
        <v>315</v>
      </c>
      <c r="AE7" s="20">
        <v>577.5</v>
      </c>
      <c r="AF7" s="20">
        <v>0.19047619047619047</v>
      </c>
      <c r="AG7" s="20">
        <v>70</v>
      </c>
      <c r="AH7" s="32">
        <f>T7-AG7</f>
        <v>-68.900000000000006</v>
      </c>
      <c r="AI7" s="33">
        <f t="shared" si="15"/>
        <v>-1676474.8</v>
      </c>
      <c r="AJ7" s="33">
        <f>AH7*AF7</f>
        <v>-13.123809523809523</v>
      </c>
      <c r="AK7" s="34">
        <f>AH7/AG7*100</f>
        <v>-98.428571428571431</v>
      </c>
      <c r="AL7" s="35">
        <f t="shared" si="4"/>
        <v>320.22516379195082</v>
      </c>
      <c r="AM7" s="36">
        <f>(AA7*AG7)</f>
        <v>5390</v>
      </c>
      <c r="AN7" s="37">
        <f t="shared" si="5"/>
        <v>1703240</v>
      </c>
      <c r="AO7" s="37">
        <f>AH7/AVERAGE(AN7)</f>
        <v>-4.0452314412531416E-5</v>
      </c>
      <c r="AP7" s="20">
        <v>80</v>
      </c>
      <c r="AQ7" s="20">
        <v>120</v>
      </c>
      <c r="AR7" s="20">
        <v>770</v>
      </c>
      <c r="AS7" s="20">
        <v>84</v>
      </c>
      <c r="AT7" s="20">
        <v>150</v>
      </c>
      <c r="AU7" s="20">
        <v>1.54</v>
      </c>
      <c r="AV7" s="20">
        <v>280</v>
      </c>
      <c r="AW7" s="20">
        <v>513.33333333333337</v>
      </c>
      <c r="AX7" s="20">
        <v>0.23376623376623376</v>
      </c>
      <c r="AY7" s="20">
        <v>60</v>
      </c>
      <c r="AZ7" s="20">
        <v>140</v>
      </c>
      <c r="BA7" s="20">
        <v>898.33333333333337</v>
      </c>
      <c r="BB7" s="20">
        <v>98</v>
      </c>
      <c r="BC7" s="20">
        <v>233.33333333333334</v>
      </c>
      <c r="BD7" s="20">
        <v>1.6333333333333333</v>
      </c>
      <c r="BE7" s="20">
        <v>210</v>
      </c>
      <c r="BF7" s="20">
        <v>385</v>
      </c>
      <c r="BG7" s="20">
        <v>0.36363636363636365</v>
      </c>
      <c r="BH7" s="20">
        <v>35</v>
      </c>
      <c r="BI7" s="32">
        <f>AU7-BH7</f>
        <v>-33.46</v>
      </c>
      <c r="BJ7" s="33">
        <f t="shared" si="16"/>
        <v>-691885.88</v>
      </c>
      <c r="BK7" s="33">
        <f>BI7*BG7</f>
        <v>-12.167272727272728</v>
      </c>
      <c r="BL7" s="34">
        <f t="shared" si="6"/>
        <v>-95.600000000000009</v>
      </c>
      <c r="BM7" s="35">
        <f t="shared" si="7"/>
        <v>213.27645434144657</v>
      </c>
      <c r="BN7" s="36">
        <f>(BB7*BH7)</f>
        <v>3430</v>
      </c>
      <c r="BO7" s="37">
        <f t="shared" si="8"/>
        <v>723730</v>
      </c>
      <c r="BP7" s="37">
        <f t="shared" si="9"/>
        <v>-4.623271109391624E-5</v>
      </c>
      <c r="BQ7" s="20">
        <v>95</v>
      </c>
      <c r="BR7" s="20">
        <v>105</v>
      </c>
      <c r="BS7" s="20">
        <v>673.75</v>
      </c>
      <c r="BT7" s="20">
        <v>73.5</v>
      </c>
      <c r="BU7" s="20">
        <v>110.5263157894737</v>
      </c>
      <c r="BV7" s="20">
        <v>1.4567567567567568</v>
      </c>
      <c r="BW7" s="20">
        <v>332.5</v>
      </c>
      <c r="BX7" s="20">
        <v>609.58333333333337</v>
      </c>
      <c r="BY7" s="20">
        <v>0.17224880382775118</v>
      </c>
      <c r="BZ7" s="20">
        <v>110</v>
      </c>
      <c r="CA7" s="32">
        <f>BM7-BZ7</f>
        <v>103.27645434144657</v>
      </c>
      <c r="CB7" s="33">
        <f t="shared" si="17"/>
        <v>2531538.2679311237</v>
      </c>
      <c r="CC7" s="33">
        <f>CA7*BY7</f>
        <v>17.789245723885532</v>
      </c>
      <c r="CD7" s="34">
        <f t="shared" si="10"/>
        <v>93.887685764951428</v>
      </c>
      <c r="CE7" s="35">
        <f t="shared" si="11"/>
        <v>328.73622122236452</v>
      </c>
      <c r="CF7" s="36">
        <f>(BT7*BZ7)</f>
        <v>8085</v>
      </c>
      <c r="CG7" s="37">
        <f t="shared" si="12"/>
        <v>2696347.5</v>
      </c>
      <c r="CH7" s="37">
        <f t="shared" si="13"/>
        <v>3.8302353217249097E-5</v>
      </c>
    </row>
    <row r="8" spans="1:86" x14ac:dyDescent="0.25">
      <c r="A8" s="20" t="s">
        <v>7</v>
      </c>
      <c r="B8" s="19">
        <f xml:space="preserve"> SUM('Store 1'!B10 +'Store 2'!B10+'Store 3'!B10+'Store 4'!B10+'Store 5'!B10+'Store 6'!B10+'Store 7'!B10+'Store 8'!B10+'Store 9'!B10+'Store 10'!B10)</f>
        <v>200</v>
      </c>
      <c r="C8" s="20">
        <f>Warehouse!B10</f>
        <v>100</v>
      </c>
      <c r="D8" s="29">
        <f t="shared" si="0"/>
        <v>0.5</v>
      </c>
      <c r="E8" s="20">
        <v>100</v>
      </c>
      <c r="F8" s="30">
        <v>50</v>
      </c>
      <c r="G8" s="20">
        <v>50</v>
      </c>
      <c r="H8" s="20">
        <v>50</v>
      </c>
      <c r="I8" s="31">
        <v>3</v>
      </c>
      <c r="J8" s="31">
        <v>150</v>
      </c>
      <c r="K8" s="31">
        <v>180</v>
      </c>
      <c r="L8" s="29">
        <f t="shared" si="1"/>
        <v>0.83333333333333337</v>
      </c>
      <c r="M8" s="31">
        <f>K8-J8</f>
        <v>30</v>
      </c>
      <c r="N8" s="31">
        <f>M8/H8</f>
        <v>0.6</v>
      </c>
      <c r="O8" s="41">
        <f>('Store 1'!C10+'Store 2'!C10 + 'Store 3'!C10 + 'Store 4'!C10 + 'Store 5'!C10+ 'Store 6'!C10+'Store 7'!C10+'Store 8'!C10+'Store 9'!C10+'Store 10'!C10)</f>
        <v>100</v>
      </c>
      <c r="P8" s="41">
        <f>B8-O8</f>
        <v>100</v>
      </c>
      <c r="Q8" s="36">
        <f t="shared" si="14"/>
        <v>550</v>
      </c>
      <c r="R8" s="36">
        <f>P8*N8</f>
        <v>60</v>
      </c>
      <c r="S8" s="34">
        <f>P8/O8*100</f>
        <v>100</v>
      </c>
      <c r="T8" s="35">
        <f t="shared" si="2"/>
        <v>1.375</v>
      </c>
      <c r="U8" s="36">
        <f>(I8*O8)</f>
        <v>300</v>
      </c>
      <c r="V8" s="37">
        <f t="shared" si="3"/>
        <v>550</v>
      </c>
      <c r="W8" s="37">
        <f>P8/AVERAGE(V8)</f>
        <v>0.18181818181818182</v>
      </c>
      <c r="X8" s="20">
        <v>140</v>
      </c>
      <c r="Y8" s="20">
        <v>60</v>
      </c>
      <c r="Z8" s="20">
        <v>330</v>
      </c>
      <c r="AA8" s="20">
        <v>36</v>
      </c>
      <c r="AB8" s="20">
        <v>42.857142857142854</v>
      </c>
      <c r="AC8" s="20">
        <v>1.03125</v>
      </c>
      <c r="AD8" s="20">
        <v>420</v>
      </c>
      <c r="AE8" s="20">
        <v>770</v>
      </c>
      <c r="AF8" s="20">
        <v>7.792207792207792E-2</v>
      </c>
      <c r="AG8" s="20">
        <v>95</v>
      </c>
      <c r="AH8" s="32">
        <f>T8-AG8</f>
        <v>-93.625</v>
      </c>
      <c r="AI8" s="33">
        <f t="shared" si="15"/>
        <v>-1418980.5</v>
      </c>
      <c r="AJ8" s="33">
        <f>AH8*AF8</f>
        <v>-7.295454545454545</v>
      </c>
      <c r="AK8" s="34">
        <f>AH8/AG8*100</f>
        <v>-98.55263157894737</v>
      </c>
      <c r="AL8" s="35">
        <f t="shared" si="4"/>
        <v>433.21034956495191</v>
      </c>
      <c r="AM8" s="36">
        <f>(AA8*AG8)</f>
        <v>3420</v>
      </c>
      <c r="AN8" s="37">
        <f t="shared" si="5"/>
        <v>1439820</v>
      </c>
      <c r="AO8" s="37">
        <f>AH8/AVERAGE(AN8)</f>
        <v>-6.5025489297273266E-5</v>
      </c>
      <c r="AP8" s="20">
        <v>100</v>
      </c>
      <c r="AQ8" s="20">
        <v>100</v>
      </c>
      <c r="AR8" s="20">
        <v>550</v>
      </c>
      <c r="AS8" s="20">
        <v>60</v>
      </c>
      <c r="AT8" s="20">
        <v>100</v>
      </c>
      <c r="AU8" s="20">
        <v>1.375</v>
      </c>
      <c r="AV8" s="20">
        <v>300</v>
      </c>
      <c r="AW8" s="20">
        <v>550</v>
      </c>
      <c r="AX8" s="20">
        <v>0.18181818181818182</v>
      </c>
      <c r="AY8" s="20">
        <v>80</v>
      </c>
      <c r="AZ8" s="20">
        <v>120</v>
      </c>
      <c r="BA8" s="20">
        <v>660</v>
      </c>
      <c r="BB8" s="20">
        <v>72</v>
      </c>
      <c r="BC8" s="20">
        <v>150</v>
      </c>
      <c r="BD8" s="20">
        <v>1.5</v>
      </c>
      <c r="BE8" s="20">
        <v>240</v>
      </c>
      <c r="BF8" s="20">
        <v>440</v>
      </c>
      <c r="BG8" s="20">
        <v>0.27272727272727271</v>
      </c>
      <c r="BH8" s="20">
        <v>60</v>
      </c>
      <c r="BI8" s="32">
        <f>AU8-BH8</f>
        <v>-58.625</v>
      </c>
      <c r="BJ8" s="33">
        <f t="shared" si="16"/>
        <v>-1017261</v>
      </c>
      <c r="BK8" s="33">
        <f>BI8*BG8</f>
        <v>-15.988636363636363</v>
      </c>
      <c r="BL8" s="34">
        <f t="shared" si="6"/>
        <v>-97.708333333333329</v>
      </c>
      <c r="BM8" s="35">
        <f t="shared" si="7"/>
        <v>244.47512617159336</v>
      </c>
      <c r="BN8" s="36">
        <f>(BB8*BH8)</f>
        <v>4320</v>
      </c>
      <c r="BO8" s="37">
        <f t="shared" si="8"/>
        <v>1041120</v>
      </c>
      <c r="BP8" s="37">
        <f t="shared" si="9"/>
        <v>-5.6309551252497309E-5</v>
      </c>
      <c r="BQ8" s="20">
        <v>125</v>
      </c>
      <c r="BR8" s="20">
        <v>75</v>
      </c>
      <c r="BS8" s="20">
        <v>412.5</v>
      </c>
      <c r="BT8" s="20">
        <v>45</v>
      </c>
      <c r="BU8" s="20">
        <v>60</v>
      </c>
      <c r="BV8" s="20">
        <v>1.1785714285714286</v>
      </c>
      <c r="BW8" s="20">
        <v>375</v>
      </c>
      <c r="BX8" s="20">
        <v>687.5</v>
      </c>
      <c r="BY8" s="20">
        <v>0.10909090909090909</v>
      </c>
      <c r="BZ8" s="20">
        <v>121</v>
      </c>
      <c r="CA8" s="32">
        <f>BM8-BZ8</f>
        <v>123.47512617159336</v>
      </c>
      <c r="CB8" s="33">
        <f t="shared" si="17"/>
        <v>2089199.1348233595</v>
      </c>
      <c r="CC8" s="33">
        <f>CA8*BY8</f>
        <v>13.470013764173821</v>
      </c>
      <c r="CD8" s="34">
        <f t="shared" si="10"/>
        <v>102.04555881949864</v>
      </c>
      <c r="CE8" s="35">
        <f t="shared" si="11"/>
        <v>367.98644540808607</v>
      </c>
      <c r="CF8" s="36">
        <f>(BT8*BZ8)</f>
        <v>5445</v>
      </c>
      <c r="CG8" s="37">
        <f t="shared" si="12"/>
        <v>2047320</v>
      </c>
      <c r="CH8" s="37">
        <f t="shared" si="13"/>
        <v>6.0310613959514566E-5</v>
      </c>
    </row>
    <row r="9" spans="1:86" x14ac:dyDescent="0.25">
      <c r="A9" s="20" t="s">
        <v>17</v>
      </c>
      <c r="B9" s="19">
        <f xml:space="preserve"> SUM('Store 1'!B11 +'Store 2'!B11+'Store 3'!B11+'Store 4'!B11+'Store 5'!B11+'Store 6'!B11+'Store 7'!B11+'Store 8'!B11+'Store 9'!B11+'Store 10'!B11)</f>
        <v>200</v>
      </c>
      <c r="C9" s="20">
        <f>Warehouse!B11</f>
        <v>100</v>
      </c>
      <c r="D9" s="29">
        <f t="shared" si="0"/>
        <v>0.5</v>
      </c>
      <c r="E9" s="20">
        <v>100</v>
      </c>
      <c r="F9" s="30">
        <v>50</v>
      </c>
      <c r="G9" s="20">
        <v>50</v>
      </c>
      <c r="H9" s="20">
        <v>50</v>
      </c>
      <c r="I9" s="31">
        <v>3.5</v>
      </c>
      <c r="J9" s="31">
        <v>175</v>
      </c>
      <c r="K9" s="31">
        <v>210</v>
      </c>
      <c r="L9" s="29">
        <f t="shared" si="1"/>
        <v>0.83333333333333337</v>
      </c>
      <c r="M9" s="31">
        <f>K9-J9</f>
        <v>35</v>
      </c>
      <c r="N9" s="31">
        <f>M9/H9</f>
        <v>0.7</v>
      </c>
      <c r="O9" s="41">
        <f>('Store 1'!C11+'Store 2'!C11 + 'Store 3'!C11 + 'Store 4'!C11 + 'Store 5'!C11+ 'Store 6'!C11+'Store 7'!C11+'Store 8'!C11+'Store 9'!C11+'Store 10'!C11)</f>
        <v>107</v>
      </c>
      <c r="P9" s="41">
        <f>B9-O9</f>
        <v>93</v>
      </c>
      <c r="Q9" s="36">
        <f t="shared" si="14"/>
        <v>596.75</v>
      </c>
      <c r="R9" s="36">
        <f>P9*N9</f>
        <v>65.099999999999994</v>
      </c>
      <c r="S9" s="34">
        <f>P9/O9*100</f>
        <v>86.915887850467286</v>
      </c>
      <c r="T9" s="35">
        <f t="shared" si="2"/>
        <v>1.3797687861271677</v>
      </c>
      <c r="U9" s="36">
        <f>(I9*O9)</f>
        <v>374.5</v>
      </c>
      <c r="V9" s="37">
        <f t="shared" si="3"/>
        <v>686.58333333333337</v>
      </c>
      <c r="W9" s="37">
        <f>P9/AVERAGE(V9)</f>
        <v>0.13545333171501395</v>
      </c>
      <c r="X9" s="20">
        <v>80</v>
      </c>
      <c r="Y9" s="20">
        <v>120</v>
      </c>
      <c r="Z9" s="20">
        <v>770</v>
      </c>
      <c r="AA9" s="20">
        <v>84</v>
      </c>
      <c r="AB9" s="20">
        <v>150</v>
      </c>
      <c r="AC9" s="20">
        <v>1.54</v>
      </c>
      <c r="AD9" s="20">
        <v>280</v>
      </c>
      <c r="AE9" s="20">
        <v>513.33333333333337</v>
      </c>
      <c r="AF9" s="20">
        <v>0.23376623376623376</v>
      </c>
      <c r="AG9" s="20">
        <v>45</v>
      </c>
      <c r="AH9" s="32">
        <f>T9-AG9</f>
        <v>-43.620231213872835</v>
      </c>
      <c r="AI9" s="33">
        <f t="shared" si="15"/>
        <v>-1029611.9375722543</v>
      </c>
      <c r="AJ9" s="33">
        <f>AH9*AF9</f>
        <v>-10.196937166879364</v>
      </c>
      <c r="AK9" s="34">
        <f>AH9/AG9*100</f>
        <v>-96.933847141939637</v>
      </c>
      <c r="AL9" s="35">
        <f t="shared" si="4"/>
        <v>284.49396314543168</v>
      </c>
      <c r="AM9" s="36">
        <f>(AA9*AG9)</f>
        <v>3780</v>
      </c>
      <c r="AN9" s="37">
        <f t="shared" si="5"/>
        <v>1062180</v>
      </c>
      <c r="AO9" s="37">
        <f>AH9/AVERAGE(AN9)</f>
        <v>-4.1066703584960017E-5</v>
      </c>
      <c r="AP9" s="20">
        <v>0</v>
      </c>
      <c r="AQ9" s="20">
        <v>200</v>
      </c>
      <c r="AR9" s="20">
        <v>1283.3333333333335</v>
      </c>
      <c r="AS9" s="20">
        <v>140</v>
      </c>
      <c r="AT9" s="20">
        <v>0</v>
      </c>
      <c r="AU9" s="20">
        <v>1.8333333333333335</v>
      </c>
      <c r="AV9" s="20">
        <v>0</v>
      </c>
      <c r="AW9" s="20">
        <v>0</v>
      </c>
      <c r="AX9" s="20">
        <v>0</v>
      </c>
      <c r="AY9" s="20">
        <v>80</v>
      </c>
      <c r="AZ9" s="20">
        <v>120</v>
      </c>
      <c r="BA9" s="20">
        <v>770</v>
      </c>
      <c r="BB9" s="20">
        <v>84</v>
      </c>
      <c r="BC9" s="20">
        <v>150</v>
      </c>
      <c r="BD9" s="20">
        <v>1.54</v>
      </c>
      <c r="BE9" s="20">
        <v>280</v>
      </c>
      <c r="BF9" s="20">
        <v>513.33333333333337</v>
      </c>
      <c r="BG9" s="20">
        <v>0.23376623376623376</v>
      </c>
      <c r="BH9" s="20">
        <v>84</v>
      </c>
      <c r="BI9" s="32">
        <f>AU9-BH9</f>
        <v>-82.166666666666671</v>
      </c>
      <c r="BJ9" s="33">
        <f t="shared" si="16"/>
        <v>-1939462</v>
      </c>
      <c r="BK9" s="33">
        <f>BI9*BG9</f>
        <v>-19.20779220779221</v>
      </c>
      <c r="BL9" s="34">
        <f t="shared" si="6"/>
        <v>-97.817460317460331</v>
      </c>
      <c r="BM9" s="35">
        <f t="shared" si="7"/>
        <v>284.46201232032854</v>
      </c>
      <c r="BN9" s="36">
        <f>(BB9*BH9)</f>
        <v>7056</v>
      </c>
      <c r="BO9" s="37">
        <f t="shared" si="8"/>
        <v>1982736</v>
      </c>
      <c r="BP9" s="37">
        <f t="shared" si="9"/>
        <v>-4.1441052498500391E-5</v>
      </c>
      <c r="BQ9" s="20">
        <v>100</v>
      </c>
      <c r="BR9" s="20">
        <v>100</v>
      </c>
      <c r="BS9" s="20">
        <v>641.66666666666674</v>
      </c>
      <c r="BT9" s="20">
        <v>70</v>
      </c>
      <c r="BU9" s="20">
        <v>100</v>
      </c>
      <c r="BV9" s="20">
        <v>1.425925925925926</v>
      </c>
      <c r="BW9" s="20">
        <v>350</v>
      </c>
      <c r="BX9" s="20">
        <v>641.66666666666674</v>
      </c>
      <c r="BY9" s="20">
        <v>0.15584415584415581</v>
      </c>
      <c r="BZ9" s="20">
        <v>80</v>
      </c>
      <c r="CA9" s="32">
        <f>BM9-BZ9</f>
        <v>204.46201232032854</v>
      </c>
      <c r="CB9" s="33">
        <f t="shared" si="17"/>
        <v>5023631.6427104725</v>
      </c>
      <c r="CC9" s="33">
        <f>CA9*BY9</f>
        <v>31.864209712258987</v>
      </c>
      <c r="CD9" s="34">
        <f t="shared" si="10"/>
        <v>255.5775154004107</v>
      </c>
      <c r="CE9" s="35">
        <f t="shared" si="11"/>
        <v>349.04896227316891</v>
      </c>
      <c r="CF9" s="36">
        <f>(BT9*BZ9)</f>
        <v>5600</v>
      </c>
      <c r="CG9" s="37">
        <f t="shared" si="12"/>
        <v>1965600</v>
      </c>
      <c r="CH9" s="37">
        <f t="shared" si="13"/>
        <v>1.0402015278811993E-4</v>
      </c>
    </row>
    <row r="10" spans="1:86" x14ac:dyDescent="0.25">
      <c r="A10" s="20" t="s">
        <v>8</v>
      </c>
      <c r="B10" s="19">
        <f xml:space="preserve"> SUM('Store 1'!B12 +'Store 2'!B12+'Store 3'!B12+'Store 4'!B12+'Store 5'!B12+'Store 6'!B12+'Store 7'!B12+'Store 8'!B12+'Store 9'!B12+'Store 10'!B12)</f>
        <v>200</v>
      </c>
      <c r="C10" s="20">
        <f>Warehouse!B12</f>
        <v>100</v>
      </c>
      <c r="D10" s="29">
        <f t="shared" si="0"/>
        <v>0.5</v>
      </c>
      <c r="E10" s="20">
        <v>100</v>
      </c>
      <c r="F10" s="30">
        <v>50</v>
      </c>
      <c r="G10" s="20">
        <v>50</v>
      </c>
      <c r="H10" s="20">
        <v>50</v>
      </c>
      <c r="I10" s="31">
        <v>4</v>
      </c>
      <c r="J10" s="31">
        <v>200</v>
      </c>
      <c r="K10" s="31">
        <v>240</v>
      </c>
      <c r="L10" s="29">
        <f t="shared" si="1"/>
        <v>0.83333333333333337</v>
      </c>
      <c r="M10" s="31">
        <f>K10-J10</f>
        <v>40</v>
      </c>
      <c r="N10" s="31">
        <f>M10/H10</f>
        <v>0.8</v>
      </c>
      <c r="O10" s="41">
        <f>('Store 1'!C12+'Store 2'!C12 + 'Store 3'!C12 + 'Store 4'!C12 + 'Store 5'!C12+ 'Store 6'!C12+'Store 7'!C12+'Store 8'!C12+'Store 9'!C12+'Store 10'!C12)</f>
        <v>80</v>
      </c>
      <c r="P10" s="41">
        <f>B10-O10</f>
        <v>120</v>
      </c>
      <c r="Q10" s="36">
        <f t="shared" si="14"/>
        <v>880.00000000000011</v>
      </c>
      <c r="R10" s="36">
        <f>P10*N10</f>
        <v>96</v>
      </c>
      <c r="S10" s="34">
        <f>P10/O10*100</f>
        <v>150</v>
      </c>
      <c r="T10" s="35">
        <f t="shared" si="2"/>
        <v>1.5714285714285716</v>
      </c>
      <c r="U10" s="36">
        <f>(I10*O10)</f>
        <v>320</v>
      </c>
      <c r="V10" s="37">
        <f t="shared" si="3"/>
        <v>586.66666666666674</v>
      </c>
      <c r="W10" s="37">
        <f>P10/AVERAGE(V10)</f>
        <v>0.20454545454545453</v>
      </c>
      <c r="X10" s="20">
        <v>50</v>
      </c>
      <c r="Y10" s="20">
        <v>150</v>
      </c>
      <c r="Z10" s="20">
        <v>1100</v>
      </c>
      <c r="AA10" s="20">
        <v>120</v>
      </c>
      <c r="AB10" s="20">
        <v>300</v>
      </c>
      <c r="AC10" s="20">
        <v>1.6923076923076923</v>
      </c>
      <c r="AD10" s="20">
        <v>200</v>
      </c>
      <c r="AE10" s="20">
        <v>366.66666666666669</v>
      </c>
      <c r="AF10" s="20">
        <v>0.40909090909090906</v>
      </c>
      <c r="AG10" s="20">
        <v>130</v>
      </c>
      <c r="AH10" s="32">
        <f>T10-AG10</f>
        <v>-128.42857142857142</v>
      </c>
      <c r="AI10" s="33">
        <f t="shared" si="15"/>
        <v>-3097697.1428571427</v>
      </c>
      <c r="AJ10" s="33">
        <f>AH10*AF10</f>
        <v>-52.538961038961027</v>
      </c>
      <c r="AK10" s="34">
        <f>AH10/AG10*100</f>
        <v>-98.791208791208788</v>
      </c>
      <c r="AL10" s="35">
        <f t="shared" si="4"/>
        <v>202.70991866878563</v>
      </c>
      <c r="AM10" s="36">
        <f>(AA10*AG10)</f>
        <v>15600</v>
      </c>
      <c r="AN10" s="37">
        <f t="shared" si="5"/>
        <v>3135600</v>
      </c>
      <c r="AO10" s="37">
        <f>AH10/AVERAGE(AN10)</f>
        <v>-4.0958212600003638E-5</v>
      </c>
      <c r="AP10" s="20">
        <v>0</v>
      </c>
      <c r="AQ10" s="20">
        <v>200</v>
      </c>
      <c r="AR10" s="20">
        <v>1466.6666666666667</v>
      </c>
      <c r="AS10" s="20">
        <v>160</v>
      </c>
      <c r="AT10" s="20">
        <v>0</v>
      </c>
      <c r="AU10" s="20">
        <v>1.8333333333333335</v>
      </c>
      <c r="AV10" s="20">
        <v>0</v>
      </c>
      <c r="AW10" s="20">
        <v>0</v>
      </c>
      <c r="AX10" s="20">
        <v>0</v>
      </c>
      <c r="AY10" s="20">
        <v>35</v>
      </c>
      <c r="AZ10" s="20">
        <v>165</v>
      </c>
      <c r="BA10" s="20">
        <v>1210</v>
      </c>
      <c r="BB10" s="20">
        <v>132</v>
      </c>
      <c r="BC10" s="20">
        <v>471.42857142857144</v>
      </c>
      <c r="BD10" s="20">
        <v>1.7410071942446044</v>
      </c>
      <c r="BE10" s="20">
        <v>140</v>
      </c>
      <c r="BF10" s="20">
        <v>256.66666666666669</v>
      </c>
      <c r="BG10" s="20">
        <v>0.64285714285714279</v>
      </c>
      <c r="BH10" s="20">
        <v>140</v>
      </c>
      <c r="BI10" s="32">
        <f>AU10-BH10</f>
        <v>-138.16666666666666</v>
      </c>
      <c r="BJ10" s="33">
        <f t="shared" si="16"/>
        <v>-2571558</v>
      </c>
      <c r="BK10" s="33">
        <f>BI10*BG10</f>
        <v>-88.821428571428555</v>
      </c>
      <c r="BL10" s="34">
        <f t="shared" si="6"/>
        <v>-98.69047619047619</v>
      </c>
      <c r="BM10" s="35">
        <f t="shared" si="7"/>
        <v>142.09072825726599</v>
      </c>
      <c r="BN10" s="36">
        <f>(BB10*BH10)</f>
        <v>18480</v>
      </c>
      <c r="BO10" s="37">
        <f t="shared" si="8"/>
        <v>2605680</v>
      </c>
      <c r="BP10" s="37">
        <f t="shared" si="9"/>
        <v>-5.3025186003909406E-5</v>
      </c>
      <c r="BQ10" s="20">
        <v>70</v>
      </c>
      <c r="BR10" s="20">
        <v>130</v>
      </c>
      <c r="BS10" s="20">
        <v>953.33333333333337</v>
      </c>
      <c r="BT10" s="20">
        <v>104</v>
      </c>
      <c r="BU10" s="20">
        <v>185.71428571428572</v>
      </c>
      <c r="BV10" s="20">
        <v>1.615819209039548</v>
      </c>
      <c r="BW10" s="20">
        <v>280</v>
      </c>
      <c r="BX10" s="20">
        <v>513.33333333333337</v>
      </c>
      <c r="BY10" s="20">
        <v>0.25324675324675322</v>
      </c>
      <c r="BZ10" s="20">
        <v>60</v>
      </c>
      <c r="CA10" s="32">
        <f>BM10-BZ10</f>
        <v>82.090728257265994</v>
      </c>
      <c r="CB10" s="33">
        <f t="shared" si="17"/>
        <v>2399019.4425903414</v>
      </c>
      <c r="CC10" s="33">
        <f>CA10*BY10</f>
        <v>20.789210402814113</v>
      </c>
      <c r="CD10" s="34">
        <f t="shared" si="10"/>
        <v>136.81788042877665</v>
      </c>
      <c r="CE10" s="35">
        <f t="shared" si="11"/>
        <v>279.03895015766176</v>
      </c>
      <c r="CF10" s="36">
        <f>(BT10*BZ10)</f>
        <v>6240</v>
      </c>
      <c r="CG10" s="37">
        <f t="shared" si="12"/>
        <v>1753440</v>
      </c>
      <c r="CH10" s="37">
        <f t="shared" si="13"/>
        <v>4.681695881083242E-5</v>
      </c>
    </row>
    <row r="11" spans="1:86" x14ac:dyDescent="0.25">
      <c r="A11" s="20" t="s">
        <v>9</v>
      </c>
      <c r="B11" s="19">
        <f xml:space="preserve"> SUM('Store 1'!B13 +'Store 2'!B13+'Store 3'!B13+'Store 4'!B13+'Store 5'!B13+'Store 6'!B13+'Store 7'!B13+'Store 8'!B13+'Store 9'!B13+'Store 10'!B13)</f>
        <v>200</v>
      </c>
      <c r="C11" s="20">
        <f>Warehouse!B13</f>
        <v>100</v>
      </c>
      <c r="D11" s="29">
        <f t="shared" si="0"/>
        <v>0.5</v>
      </c>
      <c r="E11" s="20">
        <v>100</v>
      </c>
      <c r="F11" s="30">
        <v>50</v>
      </c>
      <c r="G11" s="20">
        <v>50</v>
      </c>
      <c r="H11" s="20">
        <v>50</v>
      </c>
      <c r="I11" s="31">
        <v>5.5</v>
      </c>
      <c r="J11" s="31">
        <v>275</v>
      </c>
      <c r="K11" s="31">
        <v>330</v>
      </c>
      <c r="L11" s="29">
        <f t="shared" si="1"/>
        <v>0.83333333333333337</v>
      </c>
      <c r="M11" s="31">
        <f>K11-J11</f>
        <v>55</v>
      </c>
      <c r="N11" s="31">
        <f>M11/H11</f>
        <v>1.1000000000000001</v>
      </c>
      <c r="O11" s="41">
        <f>('Store 1'!C13+'Store 2'!C13 + 'Store 3'!C13 + 'Store 4'!C13 + 'Store 5'!C13+ 'Store 6'!C13+'Store 7'!C13+'Store 8'!C13+'Store 9'!C13+'Store 10'!C13)</f>
        <v>126</v>
      </c>
      <c r="P11" s="41">
        <f>B11-O11</f>
        <v>74</v>
      </c>
      <c r="Q11" s="36">
        <f t="shared" si="14"/>
        <v>746.16666666666674</v>
      </c>
      <c r="R11" s="36">
        <f>P11*N11</f>
        <v>81.400000000000006</v>
      </c>
      <c r="S11" s="34">
        <f>P11/O11*100</f>
        <v>58.730158730158735</v>
      </c>
      <c r="T11" s="35">
        <f t="shared" si="2"/>
        <v>1.3999374609130708</v>
      </c>
      <c r="U11" s="36">
        <f>(I11*O11)</f>
        <v>693</v>
      </c>
      <c r="V11" s="37">
        <f t="shared" si="3"/>
        <v>1270.5</v>
      </c>
      <c r="W11" s="37">
        <f>P11/AVERAGE(V11)</f>
        <v>5.824478551751279E-2</v>
      </c>
      <c r="X11" s="20">
        <v>85</v>
      </c>
      <c r="Y11" s="20">
        <v>115</v>
      </c>
      <c r="Z11" s="20">
        <v>1159.5833333333335</v>
      </c>
      <c r="AA11" s="20">
        <v>126.50000000000001</v>
      </c>
      <c r="AB11" s="20">
        <v>135.29411764705884</v>
      </c>
      <c r="AC11" s="20">
        <v>1.6161440185830431</v>
      </c>
      <c r="AD11" s="20">
        <v>467.5</v>
      </c>
      <c r="AE11" s="20">
        <v>857.08333333333337</v>
      </c>
      <c r="AF11" s="20">
        <v>0.13417598444336412</v>
      </c>
      <c r="AG11" s="20">
        <v>53</v>
      </c>
      <c r="AH11" s="32">
        <f>T11-AG11</f>
        <v>-51.600062539086927</v>
      </c>
      <c r="AI11" s="33">
        <f t="shared" si="15"/>
        <v>-3058090.606394622</v>
      </c>
      <c r="AJ11" s="33">
        <f>AH11*AF11</f>
        <v>-6.9234891885211436</v>
      </c>
      <c r="AK11" s="34">
        <f>AH11/AG11*100</f>
        <v>-97.358608564314949</v>
      </c>
      <c r="AL11" s="35">
        <f t="shared" si="4"/>
        <v>472.33517695217614</v>
      </c>
      <c r="AM11" s="36">
        <f>(AA11*AG11)</f>
        <v>6704.5000000000009</v>
      </c>
      <c r="AN11" s="37">
        <f t="shared" si="5"/>
        <v>3141058.2500000005</v>
      </c>
      <c r="AO11" s="37">
        <f>AH11/AVERAGE(AN11)</f>
        <v>-1.6427604467089051E-5</v>
      </c>
      <c r="AP11" s="20">
        <v>0</v>
      </c>
      <c r="AQ11" s="20">
        <v>200</v>
      </c>
      <c r="AR11" s="20">
        <v>2016.6666666666667</v>
      </c>
      <c r="AS11" s="20">
        <v>220.00000000000003</v>
      </c>
      <c r="AT11" s="20">
        <v>0</v>
      </c>
      <c r="AU11" s="20">
        <v>1.8333333333333335</v>
      </c>
      <c r="AV11" s="20">
        <v>0</v>
      </c>
      <c r="AW11" s="20">
        <v>0</v>
      </c>
      <c r="AX11" s="20">
        <v>0</v>
      </c>
      <c r="AY11" s="20">
        <v>105</v>
      </c>
      <c r="AZ11" s="20">
        <v>95</v>
      </c>
      <c r="BA11" s="20">
        <v>957.91666666666674</v>
      </c>
      <c r="BB11" s="20">
        <v>104.50000000000001</v>
      </c>
      <c r="BC11" s="20">
        <v>90.476190476190482</v>
      </c>
      <c r="BD11" s="20">
        <v>1.5265604249667997</v>
      </c>
      <c r="BE11" s="20">
        <v>577.5</v>
      </c>
      <c r="BF11" s="20">
        <v>1058.75</v>
      </c>
      <c r="BG11" s="20">
        <v>8.9728453364816996E-2</v>
      </c>
      <c r="BH11" s="20">
        <v>57</v>
      </c>
      <c r="BI11" s="32">
        <f>AU11-BH11</f>
        <v>-55.166666666666664</v>
      </c>
      <c r="BJ11" s="33">
        <f t="shared" si="16"/>
        <v>-3335004.291666667</v>
      </c>
      <c r="BK11" s="33">
        <f>BI11*BG11</f>
        <v>-4.9500196772924037</v>
      </c>
      <c r="BL11" s="34">
        <f t="shared" si="6"/>
        <v>-96.783625730994146</v>
      </c>
      <c r="BM11" s="35">
        <f t="shared" si="7"/>
        <v>584.27697642163662</v>
      </c>
      <c r="BN11" s="36">
        <f>(BB11*BH11)</f>
        <v>5956.5000000000009</v>
      </c>
      <c r="BO11" s="37">
        <f t="shared" si="8"/>
        <v>3445835.2500000005</v>
      </c>
      <c r="BP11" s="37">
        <f t="shared" si="9"/>
        <v>-1.6009664613729474E-5</v>
      </c>
      <c r="BQ11" s="20">
        <v>65</v>
      </c>
      <c r="BR11" s="20">
        <v>135</v>
      </c>
      <c r="BS11" s="20">
        <v>1361.25</v>
      </c>
      <c r="BT11" s="20">
        <v>148.5</v>
      </c>
      <c r="BU11" s="20">
        <v>207.69230769230771</v>
      </c>
      <c r="BV11" s="20">
        <v>1.6857585139318885</v>
      </c>
      <c r="BW11" s="20">
        <v>357.5</v>
      </c>
      <c r="BX11" s="20">
        <v>655.41666666666674</v>
      </c>
      <c r="BY11" s="20">
        <v>0.20597584233947869</v>
      </c>
      <c r="BZ11" s="20">
        <v>115</v>
      </c>
      <c r="CA11" s="32">
        <f>BM11-BZ11</f>
        <v>469.27697642163662</v>
      </c>
      <c r="CB11" s="33">
        <f t="shared" si="17"/>
        <v>24983015.713002775</v>
      </c>
      <c r="CC11" s="33">
        <f>CA11*BY11</f>
        <v>96.659720508970281</v>
      </c>
      <c r="CD11" s="34">
        <f t="shared" si="10"/>
        <v>408.06693601881443</v>
      </c>
      <c r="CE11" s="35">
        <f t="shared" si="11"/>
        <v>357.90937040036761</v>
      </c>
      <c r="CF11" s="36">
        <f>(BT11*BZ11)</f>
        <v>17077.5</v>
      </c>
      <c r="CG11" s="37">
        <f t="shared" si="12"/>
        <v>6122283.75</v>
      </c>
      <c r="CH11" s="37">
        <f t="shared" si="13"/>
        <v>7.665064142471943E-5</v>
      </c>
    </row>
    <row r="12" spans="1:86" x14ac:dyDescent="0.25">
      <c r="A12" s="20" t="s">
        <v>15</v>
      </c>
      <c r="B12" s="19">
        <f xml:space="preserve"> SUM('Store 1'!B14 +'Store 2'!B14+'Store 3'!B14+'Store 4'!B14+'Store 5'!B14+'Store 6'!B14+'Store 7'!B14+'Store 8'!B14+'Store 9'!B14+'Store 10'!B14)</f>
        <v>200</v>
      </c>
      <c r="C12" s="20">
        <f>Warehouse!B14</f>
        <v>100</v>
      </c>
      <c r="D12" s="29">
        <f t="shared" si="0"/>
        <v>0.5</v>
      </c>
      <c r="E12" s="20">
        <v>100</v>
      </c>
      <c r="F12" s="30">
        <v>50</v>
      </c>
      <c r="G12" s="20">
        <v>50</v>
      </c>
      <c r="H12" s="20">
        <v>50</v>
      </c>
      <c r="I12" s="31">
        <v>4</v>
      </c>
      <c r="J12" s="31">
        <v>200</v>
      </c>
      <c r="K12" s="31">
        <v>240</v>
      </c>
      <c r="L12" s="29">
        <f t="shared" si="1"/>
        <v>0.83333333333333337</v>
      </c>
      <c r="M12" s="31">
        <f>K12-J12</f>
        <v>40</v>
      </c>
      <c r="N12" s="31">
        <f>M12/H12</f>
        <v>0.8</v>
      </c>
      <c r="O12" s="41">
        <f>('Store 1'!C14+'Store 2'!C14 + 'Store 3'!C14 + 'Store 4'!C14 + 'Store 5'!C14+ 'Store 6'!C14+'Store 7'!C14+'Store 8'!C14+'Store 9'!C14+'Store 10'!C14)</f>
        <v>112</v>
      </c>
      <c r="P12" s="41">
        <f>B12-O12</f>
        <v>88</v>
      </c>
      <c r="Q12" s="36">
        <f t="shared" si="14"/>
        <v>645.33333333333337</v>
      </c>
      <c r="R12" s="36">
        <f>P12*N12</f>
        <v>70.400000000000006</v>
      </c>
      <c r="S12" s="34">
        <f>P12/O12*100</f>
        <v>78.571428571428569</v>
      </c>
      <c r="T12" s="35">
        <f t="shared" si="2"/>
        <v>1.3908045977011496</v>
      </c>
      <c r="U12" s="36">
        <f>(I12*O12)</f>
        <v>448</v>
      </c>
      <c r="V12" s="37">
        <f t="shared" si="3"/>
        <v>821.33333333333337</v>
      </c>
      <c r="W12" s="37">
        <f>P12/AVERAGE(V12)</f>
        <v>0.10714285714285714</v>
      </c>
      <c r="X12" s="20">
        <v>125</v>
      </c>
      <c r="Y12" s="20">
        <v>75</v>
      </c>
      <c r="Z12" s="20">
        <v>550</v>
      </c>
      <c r="AA12" s="20">
        <v>60</v>
      </c>
      <c r="AB12" s="20">
        <v>60</v>
      </c>
      <c r="AC12" s="20">
        <v>1.2941176470588236</v>
      </c>
      <c r="AD12" s="20">
        <v>500</v>
      </c>
      <c r="AE12" s="20">
        <v>916.66666666666674</v>
      </c>
      <c r="AF12" s="20">
        <v>8.1818181818181818E-2</v>
      </c>
      <c r="AG12" s="20">
        <v>135</v>
      </c>
      <c r="AH12" s="32">
        <f>T12-AG12</f>
        <v>-133.60919540229884</v>
      </c>
      <c r="AI12" s="33">
        <f t="shared" si="15"/>
        <v>-4016292.4137931028</v>
      </c>
      <c r="AJ12" s="33">
        <f>AH12*AF12</f>
        <v>-10.931661442006268</v>
      </c>
      <c r="AK12" s="34">
        <f>AH12/AG12*100</f>
        <v>-98.969774372073218</v>
      </c>
      <c r="AL12" s="35">
        <f t="shared" si="4"/>
        <v>509.58143197777434</v>
      </c>
      <c r="AM12" s="36">
        <f>(AA12*AG12)</f>
        <v>8100</v>
      </c>
      <c r="AN12" s="37">
        <f t="shared" si="5"/>
        <v>4058100</v>
      </c>
      <c r="AO12" s="37">
        <f>AH12/AVERAGE(AN12)</f>
        <v>-3.292407663741624E-5</v>
      </c>
      <c r="AP12" s="20">
        <v>0</v>
      </c>
      <c r="AQ12" s="20">
        <v>200</v>
      </c>
      <c r="AR12" s="20">
        <v>1466.6666666666667</v>
      </c>
      <c r="AS12" s="20">
        <v>160</v>
      </c>
      <c r="AT12" s="20">
        <v>0</v>
      </c>
      <c r="AU12" s="20">
        <v>1.8333333333333335</v>
      </c>
      <c r="AV12" s="20">
        <v>0</v>
      </c>
      <c r="AW12" s="20">
        <v>0</v>
      </c>
      <c r="AX12" s="20">
        <v>0</v>
      </c>
      <c r="AY12" s="20">
        <v>40</v>
      </c>
      <c r="AZ12" s="20">
        <v>160</v>
      </c>
      <c r="BA12" s="20">
        <v>1173.3333333333335</v>
      </c>
      <c r="BB12" s="20">
        <v>128</v>
      </c>
      <c r="BC12" s="20">
        <v>400</v>
      </c>
      <c r="BD12" s="20">
        <v>1.7254901960784317</v>
      </c>
      <c r="BE12" s="20">
        <v>160</v>
      </c>
      <c r="BF12" s="20">
        <v>293.33333333333337</v>
      </c>
      <c r="BG12" s="20">
        <v>0.54545454545454541</v>
      </c>
      <c r="BH12" s="20">
        <v>88</v>
      </c>
      <c r="BI12" s="32">
        <f>AU12-BH12</f>
        <v>-86.166666666666671</v>
      </c>
      <c r="BJ12" s="33">
        <f t="shared" si="16"/>
        <v>-1775722.6666666667</v>
      </c>
      <c r="BK12" s="33">
        <f>BI12*BG12</f>
        <v>-47</v>
      </c>
      <c r="BL12" s="34">
        <f t="shared" si="6"/>
        <v>-97.916666666666671</v>
      </c>
      <c r="BM12" s="35">
        <f t="shared" si="7"/>
        <v>162.29490616621985</v>
      </c>
      <c r="BN12" s="36">
        <f>(BB12*BH12)</f>
        <v>11264</v>
      </c>
      <c r="BO12" s="37">
        <f t="shared" si="8"/>
        <v>1813504</v>
      </c>
      <c r="BP12" s="37">
        <f t="shared" si="9"/>
        <v>-4.7513910455486546E-5</v>
      </c>
      <c r="BQ12" s="20">
        <v>114</v>
      </c>
      <c r="BR12" s="20">
        <v>86</v>
      </c>
      <c r="BS12" s="20">
        <v>630.66666666666674</v>
      </c>
      <c r="BT12" s="20">
        <v>68.8</v>
      </c>
      <c r="BU12" s="20">
        <v>75.438596491228068</v>
      </c>
      <c r="BV12" s="20">
        <v>1.3770014556040759</v>
      </c>
      <c r="BW12" s="20">
        <v>456</v>
      </c>
      <c r="BX12" s="20">
        <v>836.00000000000011</v>
      </c>
      <c r="BY12" s="20">
        <v>0.10287081339712917</v>
      </c>
      <c r="BZ12" s="20">
        <v>115</v>
      </c>
      <c r="CA12" s="32">
        <f>BM12-BZ12</f>
        <v>47.294906166219846</v>
      </c>
      <c r="CB12" s="33">
        <f t="shared" si="17"/>
        <v>1487027.5217158177</v>
      </c>
      <c r="CC12" s="33">
        <f>CA12*BY12</f>
        <v>4.8652654668599356</v>
      </c>
      <c r="CD12" s="34">
        <f t="shared" si="10"/>
        <v>41.126005361930304</v>
      </c>
      <c r="CE12" s="35">
        <f t="shared" si="11"/>
        <v>441.39990409008209</v>
      </c>
      <c r="CF12" s="36">
        <f>(BT12*BZ12)</f>
        <v>7912</v>
      </c>
      <c r="CG12" s="37">
        <f t="shared" si="12"/>
        <v>3615784</v>
      </c>
      <c r="CH12" s="37">
        <f t="shared" si="13"/>
        <v>1.3080124854310945E-5</v>
      </c>
    </row>
    <row r="13" spans="1:86" x14ac:dyDescent="0.25">
      <c r="A13" s="20" t="s">
        <v>10</v>
      </c>
      <c r="B13" s="19">
        <f xml:space="preserve"> SUM('Store 1'!B15 +'Store 2'!B15+'Store 3'!B15+'Store 4'!B15+'Store 5'!B15+'Store 6'!B15+'Store 7'!B15+'Store 8'!B15+'Store 9'!B15+'Store 10'!B15)</f>
        <v>200</v>
      </c>
      <c r="C13" s="20">
        <f>Warehouse!B15</f>
        <v>100</v>
      </c>
      <c r="D13" s="29">
        <f t="shared" si="0"/>
        <v>0.5</v>
      </c>
      <c r="E13" s="20">
        <v>100</v>
      </c>
      <c r="F13" s="30">
        <v>50</v>
      </c>
      <c r="G13" s="20">
        <v>50</v>
      </c>
      <c r="H13" s="20">
        <v>50</v>
      </c>
      <c r="I13" s="31">
        <v>1</v>
      </c>
      <c r="J13" s="31">
        <v>50</v>
      </c>
      <c r="K13" s="31">
        <v>60</v>
      </c>
      <c r="L13" s="29">
        <f t="shared" si="1"/>
        <v>0.83333333333333337</v>
      </c>
      <c r="M13" s="31">
        <f>K13-J13</f>
        <v>10</v>
      </c>
      <c r="N13" s="31">
        <f>M13/H13</f>
        <v>0.2</v>
      </c>
      <c r="O13" s="41">
        <f>('Store 1'!C15+'Store 2'!C15 + 'Store 3'!C15 + 'Store 4'!C15 + 'Store 5'!C15+ 'Store 6'!C15+'Store 7'!C15+'Store 8'!C15+'Store 9'!C15+'Store 10'!C15)</f>
        <v>75</v>
      </c>
      <c r="P13" s="41">
        <f>B13-O13</f>
        <v>125</v>
      </c>
      <c r="Q13" s="36">
        <f t="shared" si="14"/>
        <v>229.16666666666669</v>
      </c>
      <c r="R13" s="36">
        <f>P13*N13</f>
        <v>25</v>
      </c>
      <c r="S13" s="34">
        <f>P13/O13*100</f>
        <v>166.66666666666669</v>
      </c>
      <c r="T13" s="35">
        <f t="shared" si="2"/>
        <v>1.1458333333333335</v>
      </c>
      <c r="U13" s="36">
        <f>(I13*O13)</f>
        <v>75</v>
      </c>
      <c r="V13" s="37">
        <f t="shared" si="3"/>
        <v>137.5</v>
      </c>
      <c r="W13" s="37">
        <f>P13/AVERAGE(V13)</f>
        <v>0.90909090909090906</v>
      </c>
      <c r="X13" s="20">
        <v>115</v>
      </c>
      <c r="Y13" s="20">
        <v>85</v>
      </c>
      <c r="Z13" s="20">
        <v>155.83333333333334</v>
      </c>
      <c r="AA13" s="20">
        <v>17</v>
      </c>
      <c r="AB13" s="20">
        <v>73.91304347826086</v>
      </c>
      <c r="AC13" s="20">
        <v>0.77916666666666667</v>
      </c>
      <c r="AD13" s="20">
        <v>115</v>
      </c>
      <c r="AE13" s="20">
        <v>210.83333333333334</v>
      </c>
      <c r="AF13" s="20">
        <v>0.40316205533596838</v>
      </c>
      <c r="AG13" s="20">
        <v>80</v>
      </c>
      <c r="AH13" s="32">
        <f>T13-AG13</f>
        <v>-78.854166666666671</v>
      </c>
      <c r="AI13" s="33">
        <f t="shared" si="15"/>
        <v>-155500.41666666669</v>
      </c>
      <c r="AJ13" s="33">
        <f>AH13*AF13</f>
        <v>-31.791007905138343</v>
      </c>
      <c r="AK13" s="34">
        <f>AH13/AG13*100</f>
        <v>-98.567708333333343</v>
      </c>
      <c r="AL13" s="35">
        <f t="shared" si="4"/>
        <v>123.36203619535576</v>
      </c>
      <c r="AM13" s="36">
        <f>(AA13*AG13)</f>
        <v>1360</v>
      </c>
      <c r="AN13" s="37">
        <f t="shared" si="5"/>
        <v>157760</v>
      </c>
      <c r="AO13" s="37">
        <f>AH13/AVERAGE(AN13)</f>
        <v>-4.9983624915483438E-4</v>
      </c>
      <c r="AP13" s="20">
        <v>45</v>
      </c>
      <c r="AQ13" s="20">
        <v>155</v>
      </c>
      <c r="AR13" s="20">
        <v>284.16666666666669</v>
      </c>
      <c r="AS13" s="20">
        <v>31</v>
      </c>
      <c r="AT13" s="20">
        <v>344.44444444444446</v>
      </c>
      <c r="AU13" s="20">
        <v>1.4208333333333334</v>
      </c>
      <c r="AV13" s="20">
        <v>45</v>
      </c>
      <c r="AW13" s="20">
        <v>82.5</v>
      </c>
      <c r="AX13" s="20">
        <v>1.8787878787878789</v>
      </c>
      <c r="AY13" s="20">
        <v>105</v>
      </c>
      <c r="AZ13" s="20">
        <v>95</v>
      </c>
      <c r="BA13" s="20">
        <v>174.16666666666669</v>
      </c>
      <c r="BB13" s="20">
        <v>19</v>
      </c>
      <c r="BC13" s="20">
        <v>90.476190476190482</v>
      </c>
      <c r="BD13" s="20">
        <v>0.87083333333333346</v>
      </c>
      <c r="BE13" s="20">
        <v>105</v>
      </c>
      <c r="BF13" s="20">
        <v>192.50000000000003</v>
      </c>
      <c r="BG13" s="20">
        <v>0.49350649350649345</v>
      </c>
      <c r="BH13" s="20">
        <v>90</v>
      </c>
      <c r="BI13" s="32">
        <f>AU13-BH13</f>
        <v>-88.579166666666666</v>
      </c>
      <c r="BJ13" s="33">
        <f t="shared" si="16"/>
        <v>-178398.44166666665</v>
      </c>
      <c r="BK13" s="33">
        <f>BI13*BG13</f>
        <v>-43.714393939393936</v>
      </c>
      <c r="BL13" s="34">
        <f t="shared" si="6"/>
        <v>-98.421296296296291</v>
      </c>
      <c r="BM13" s="35">
        <f t="shared" si="7"/>
        <v>111.98868490090787</v>
      </c>
      <c r="BN13" s="36">
        <f>(BB13*BH13)</f>
        <v>1710</v>
      </c>
      <c r="BO13" s="37">
        <f t="shared" si="8"/>
        <v>181260</v>
      </c>
      <c r="BP13" s="37">
        <f t="shared" si="9"/>
        <v>-4.8868568170951489E-4</v>
      </c>
      <c r="BQ13" s="20">
        <v>30</v>
      </c>
      <c r="BR13" s="20">
        <v>170</v>
      </c>
      <c r="BS13" s="20">
        <v>311.66666666666669</v>
      </c>
      <c r="BT13" s="20">
        <v>34</v>
      </c>
      <c r="BU13" s="20">
        <v>566.66666666666674</v>
      </c>
      <c r="BV13" s="20">
        <v>1.5583333333333333</v>
      </c>
      <c r="BW13" s="20">
        <v>30</v>
      </c>
      <c r="BX13" s="20">
        <v>55.000000000000007</v>
      </c>
      <c r="BY13" s="20">
        <v>3.0909090909090904</v>
      </c>
      <c r="BZ13" s="20">
        <v>105</v>
      </c>
      <c r="CA13" s="32">
        <f>BM13-BZ13</f>
        <v>6.9886849009078702</v>
      </c>
      <c r="CB13" s="33">
        <f t="shared" si="17"/>
        <v>7366.0738855568952</v>
      </c>
      <c r="CC13" s="33">
        <f>CA13*BY13</f>
        <v>21.60138969371523</v>
      </c>
      <c r="CD13" s="34">
        <f t="shared" si="10"/>
        <v>6.6558903818170183</v>
      </c>
      <c r="CE13" s="35">
        <f t="shared" si="11"/>
        <v>21.499548248391719</v>
      </c>
      <c r="CF13" s="36">
        <f>(BT13*BZ13)</f>
        <v>3570</v>
      </c>
      <c r="CG13" s="37">
        <f t="shared" si="12"/>
        <v>110670</v>
      </c>
      <c r="CH13" s="37">
        <f t="shared" si="13"/>
        <v>6.3148865102628272E-5</v>
      </c>
    </row>
    <row r="14" spans="1:86" x14ac:dyDescent="0.25">
      <c r="A14" s="20" t="s">
        <v>11</v>
      </c>
      <c r="B14" s="19">
        <f xml:space="preserve"> SUM('Store 1'!B16 +'Store 2'!B16+'Store 3'!B16+'Store 4'!B16+'Store 5'!B16+'Store 6'!B16+'Store 7'!B16+'Store 8'!B16+'Store 9'!B16+'Store 10'!B16)</f>
        <v>150</v>
      </c>
      <c r="C14" s="20">
        <f>Warehouse!B16</f>
        <v>50</v>
      </c>
      <c r="D14" s="29">
        <f t="shared" si="0"/>
        <v>0.33333333333333331</v>
      </c>
      <c r="E14" s="20">
        <v>50</v>
      </c>
      <c r="F14" s="30">
        <v>25</v>
      </c>
      <c r="G14" s="20">
        <v>25</v>
      </c>
      <c r="H14" s="20">
        <v>25</v>
      </c>
      <c r="I14" s="31">
        <v>4.5</v>
      </c>
      <c r="J14" s="31">
        <v>112.5</v>
      </c>
      <c r="K14" s="31">
        <v>135</v>
      </c>
      <c r="L14" s="29">
        <f t="shared" si="1"/>
        <v>0.83333333333333337</v>
      </c>
      <c r="M14" s="31">
        <f>K14-J14</f>
        <v>22.5</v>
      </c>
      <c r="N14" s="31">
        <f>M14/H14</f>
        <v>0.9</v>
      </c>
      <c r="O14" s="41">
        <f>('Store 1'!C16+'Store 2'!C16 + 'Store 3'!C16 + 'Store 4'!C16 + 'Store 5'!C16+ 'Store 6'!C16+'Store 7'!C16+'Store 8'!C16+'Store 9'!C16+'Store 10'!C16)</f>
        <v>150</v>
      </c>
      <c r="P14" s="41">
        <f>B14-O14</f>
        <v>0</v>
      </c>
      <c r="Q14" s="36">
        <f t="shared" si="14"/>
        <v>0</v>
      </c>
      <c r="R14" s="36">
        <f>P14*N14</f>
        <v>0</v>
      </c>
      <c r="S14" s="34">
        <f>P14/O14*100</f>
        <v>0</v>
      </c>
      <c r="T14" s="35">
        <f t="shared" si="2"/>
        <v>0</v>
      </c>
      <c r="U14" s="36">
        <f>(I14*O14)</f>
        <v>675</v>
      </c>
      <c r="V14" s="37">
        <f t="shared" si="3"/>
        <v>1237.5</v>
      </c>
      <c r="W14" s="37">
        <f>P14/AVERAGE(V14)</f>
        <v>0</v>
      </c>
      <c r="X14" s="20">
        <v>150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675</v>
      </c>
      <c r="AE14" s="20">
        <v>1237.5</v>
      </c>
      <c r="AF14" s="20">
        <v>0</v>
      </c>
      <c r="AG14" s="20">
        <v>150</v>
      </c>
      <c r="AH14" s="32">
        <f>T14-AG14</f>
        <v>-150</v>
      </c>
      <c r="AI14" s="33">
        <f t="shared" si="15"/>
        <v>0</v>
      </c>
      <c r="AJ14" s="33">
        <f>AH14*AF14</f>
        <v>0</v>
      </c>
      <c r="AK14" s="34">
        <f>AH14/AG14*100</f>
        <v>-100</v>
      </c>
      <c r="AL14" s="35">
        <f t="shared" si="4"/>
        <v>0</v>
      </c>
      <c r="AM14" s="36">
        <f>(AA14*AG14)</f>
        <v>0</v>
      </c>
      <c r="AN14" s="37">
        <f t="shared" si="5"/>
        <v>0</v>
      </c>
      <c r="AO14" s="37" t="e">
        <f>AH14/AVERAGE(AN14)</f>
        <v>#DIV/0!</v>
      </c>
      <c r="AP14" s="20">
        <v>140</v>
      </c>
      <c r="AQ14" s="20">
        <v>10</v>
      </c>
      <c r="AR14" s="20">
        <v>82.5</v>
      </c>
      <c r="AS14" s="20">
        <v>9</v>
      </c>
      <c r="AT14" s="20">
        <v>7.1428571428571423</v>
      </c>
      <c r="AU14" s="20">
        <v>0.44594594594594594</v>
      </c>
      <c r="AV14" s="20">
        <v>630</v>
      </c>
      <c r="AW14" s="20">
        <v>1155</v>
      </c>
      <c r="AX14" s="20">
        <v>8.658008658008658E-3</v>
      </c>
      <c r="AY14" s="20">
        <v>150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675</v>
      </c>
      <c r="BF14" s="20">
        <v>1237.5</v>
      </c>
      <c r="BG14" s="20">
        <v>0</v>
      </c>
      <c r="BH14" s="20">
        <v>150</v>
      </c>
      <c r="BI14" s="32">
        <f>AU14-BH14</f>
        <v>-149.55405405405406</v>
      </c>
      <c r="BJ14" s="33">
        <f t="shared" si="16"/>
        <v>0</v>
      </c>
      <c r="BK14" s="33">
        <f>BI14*BG14</f>
        <v>0</v>
      </c>
      <c r="BL14" s="34">
        <f t="shared" si="6"/>
        <v>-99.702702702702709</v>
      </c>
      <c r="BM14" s="35">
        <f t="shared" si="7"/>
        <v>0</v>
      </c>
      <c r="BN14" s="36">
        <f>(BB14*BH14)</f>
        <v>0</v>
      </c>
      <c r="BO14" s="37">
        <f t="shared" si="8"/>
        <v>0</v>
      </c>
      <c r="BP14" s="37">
        <f t="shared" si="9"/>
        <v>0</v>
      </c>
      <c r="BQ14" s="20">
        <v>150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675</v>
      </c>
      <c r="BX14" s="20">
        <v>1237.5</v>
      </c>
      <c r="BY14" s="20">
        <v>0</v>
      </c>
      <c r="BZ14" s="20">
        <v>150</v>
      </c>
      <c r="CA14" s="32">
        <f>BM14-BZ14</f>
        <v>-150</v>
      </c>
      <c r="CB14" s="33">
        <f t="shared" si="17"/>
        <v>0</v>
      </c>
      <c r="CC14" s="33">
        <f>CA14*BY14</f>
        <v>0</v>
      </c>
      <c r="CD14" s="34">
        <f t="shared" si="10"/>
        <v>-100</v>
      </c>
      <c r="CE14" s="35">
        <f t="shared" si="11"/>
        <v>0</v>
      </c>
      <c r="CF14" s="36">
        <f>(BT14*BZ14)</f>
        <v>0</v>
      </c>
      <c r="CG14" s="37">
        <f t="shared" si="12"/>
        <v>0</v>
      </c>
      <c r="CH14" s="37">
        <f t="shared" si="13"/>
        <v>0</v>
      </c>
    </row>
    <row r="15" spans="1:86" x14ac:dyDescent="0.25">
      <c r="A15" s="20" t="s">
        <v>12</v>
      </c>
      <c r="B15" s="19">
        <f xml:space="preserve"> SUM('Store 1'!B18 +'Store 2'!B18+'Store 3'!B18+'Store 4'!B18+'Store 5'!B18+'Store 6'!B18+'Store 7'!B18+'Store 8'!B18+'Store 9'!B18+'Store 10'!B18)</f>
        <v>200</v>
      </c>
      <c r="C15" s="20">
        <f>Warehouse!B18</f>
        <v>100</v>
      </c>
      <c r="D15" s="29">
        <f t="shared" si="0"/>
        <v>0.5</v>
      </c>
      <c r="E15" s="20">
        <v>100</v>
      </c>
      <c r="F15" s="30">
        <v>50</v>
      </c>
      <c r="G15" s="20">
        <v>50</v>
      </c>
      <c r="H15" s="20">
        <v>50</v>
      </c>
      <c r="I15" s="31">
        <v>6</v>
      </c>
      <c r="J15" s="31">
        <v>300</v>
      </c>
      <c r="K15" s="31">
        <v>360</v>
      </c>
      <c r="L15" s="29">
        <f t="shared" si="1"/>
        <v>0.83333333333333337</v>
      </c>
      <c r="M15" s="31">
        <f>K15-J15</f>
        <v>60</v>
      </c>
      <c r="N15" s="31">
        <f>M15/H15</f>
        <v>1.2</v>
      </c>
      <c r="O15" s="41">
        <f>('Store 1'!C18+'Store 2'!C18 + 'Store 3'!C18 + 'Store 4'!C18 + 'Store 5'!C18+ 'Store 6'!C18+'Store 7'!C18+'Store 8'!C18+'Store 9'!C18+'Store 10'!C18)</f>
        <v>135</v>
      </c>
      <c r="P15" s="41">
        <f>B15-O15</f>
        <v>65</v>
      </c>
      <c r="Q15" s="36">
        <f t="shared" si="14"/>
        <v>715</v>
      </c>
      <c r="R15" s="36">
        <f>P15*N15</f>
        <v>78</v>
      </c>
      <c r="S15" s="34">
        <f>P15/O15*100</f>
        <v>48.148148148148145</v>
      </c>
      <c r="T15" s="35">
        <f t="shared" si="2"/>
        <v>1.361904761904762</v>
      </c>
      <c r="U15" s="36">
        <f>(I15*O15)</f>
        <v>810</v>
      </c>
      <c r="V15" s="37">
        <f t="shared" si="3"/>
        <v>1485</v>
      </c>
      <c r="W15" s="37">
        <f>P15/AVERAGE(V15)</f>
        <v>4.3771043771043773E-2</v>
      </c>
      <c r="X15" s="20">
        <v>92</v>
      </c>
      <c r="Y15" s="20">
        <v>108</v>
      </c>
      <c r="Z15" s="20">
        <v>1188</v>
      </c>
      <c r="AA15" s="20">
        <v>129.6</v>
      </c>
      <c r="AB15" s="20">
        <v>117.39130434782609</v>
      </c>
      <c r="AC15" s="20">
        <v>1.6054054054054054</v>
      </c>
      <c r="AD15" s="20">
        <v>552</v>
      </c>
      <c r="AE15" s="20">
        <v>1012</v>
      </c>
      <c r="AF15" s="20">
        <v>0.1067193675889328</v>
      </c>
      <c r="AG15" s="20">
        <v>150</v>
      </c>
      <c r="AH15" s="32">
        <f>T15-AG15</f>
        <v>-148.63809523809525</v>
      </c>
      <c r="AI15" s="33">
        <f t="shared" si="15"/>
        <v>-10652713.920000002</v>
      </c>
      <c r="AJ15" s="33">
        <f>AH15*AF15</f>
        <v>-15.862563523433089</v>
      </c>
      <c r="AK15" s="34">
        <f>AH15/AG15*100</f>
        <v>-99.092063492063502</v>
      </c>
      <c r="AL15" s="35">
        <f t="shared" si="4"/>
        <v>557.33986514241849</v>
      </c>
      <c r="AM15" s="36">
        <f>(AA15*AG15)</f>
        <v>19440</v>
      </c>
      <c r="AN15" s="37">
        <f t="shared" si="5"/>
        <v>10750320</v>
      </c>
      <c r="AO15" s="37">
        <f>AH15/AVERAGE(AN15)</f>
        <v>-1.3826387980831757E-5</v>
      </c>
      <c r="AP15" s="20">
        <v>100</v>
      </c>
      <c r="AQ15" s="20">
        <v>100</v>
      </c>
      <c r="AR15" s="20">
        <v>1100</v>
      </c>
      <c r="AS15" s="20">
        <v>120</v>
      </c>
      <c r="AT15" s="20">
        <v>100</v>
      </c>
      <c r="AU15" s="20">
        <v>1.5714285714285714</v>
      </c>
      <c r="AV15" s="20">
        <v>600</v>
      </c>
      <c r="AW15" s="20">
        <v>1100</v>
      </c>
      <c r="AX15" s="20">
        <v>9.0909090909090912E-2</v>
      </c>
      <c r="AY15" s="20">
        <v>30</v>
      </c>
      <c r="AZ15" s="20">
        <v>170</v>
      </c>
      <c r="BA15" s="20">
        <v>1870</v>
      </c>
      <c r="BB15" s="20">
        <v>204</v>
      </c>
      <c r="BC15" s="20">
        <v>566.66666666666674</v>
      </c>
      <c r="BD15" s="20">
        <v>1.7809523809523808</v>
      </c>
      <c r="BE15" s="20">
        <v>180</v>
      </c>
      <c r="BF15" s="20">
        <v>330</v>
      </c>
      <c r="BG15" s="20">
        <v>0.51515151515151514</v>
      </c>
      <c r="BH15" s="20">
        <v>189</v>
      </c>
      <c r="BI15" s="32">
        <f>AU15-BH15</f>
        <v>-187.42857142857142</v>
      </c>
      <c r="BJ15" s="33">
        <f t="shared" si="16"/>
        <v>-6920612.5714285709</v>
      </c>
      <c r="BK15" s="33">
        <f>BI15*BG15</f>
        <v>-96.55411255411255</v>
      </c>
      <c r="BL15" s="34">
        <f t="shared" si="6"/>
        <v>-99.168556311413454</v>
      </c>
      <c r="BM15" s="35">
        <f t="shared" si="7"/>
        <v>181.89913827090959</v>
      </c>
      <c r="BN15" s="36">
        <f>(BB15*BH15)</f>
        <v>38556</v>
      </c>
      <c r="BO15" s="37">
        <f t="shared" si="8"/>
        <v>6978636</v>
      </c>
      <c r="BP15" s="37">
        <f t="shared" si="9"/>
        <v>-2.6857479230693707E-5</v>
      </c>
      <c r="BQ15" s="20">
        <v>110</v>
      </c>
      <c r="BR15" s="20">
        <v>90</v>
      </c>
      <c r="BS15" s="20">
        <v>990</v>
      </c>
      <c r="BT15" s="20">
        <v>108</v>
      </c>
      <c r="BU15" s="20">
        <v>81.818181818181827</v>
      </c>
      <c r="BV15" s="20">
        <v>1.523076923076923</v>
      </c>
      <c r="BW15" s="20">
        <v>660</v>
      </c>
      <c r="BX15" s="20">
        <v>1210</v>
      </c>
      <c r="BY15" s="20">
        <v>7.43801652892562E-2</v>
      </c>
      <c r="BZ15" s="20">
        <v>70</v>
      </c>
      <c r="CA15" s="32">
        <f>BM15-BZ15</f>
        <v>111.89913827090959</v>
      </c>
      <c r="CB15" s="33">
        <f t="shared" si="17"/>
        <v>7988255.6828836938</v>
      </c>
      <c r="CC15" s="33">
        <f>CA15*BY15</f>
        <v>8.323076400315589</v>
      </c>
      <c r="CD15" s="34">
        <f t="shared" si="10"/>
        <v>159.8559118155851</v>
      </c>
      <c r="CE15" s="35">
        <f t="shared" si="11"/>
        <v>657.19336956440929</v>
      </c>
      <c r="CF15" s="36">
        <f>(BT15*BZ15)</f>
        <v>7560</v>
      </c>
      <c r="CG15" s="37">
        <f t="shared" si="12"/>
        <v>4997160</v>
      </c>
      <c r="CH15" s="37">
        <f t="shared" si="13"/>
        <v>2.2392546620662456E-5</v>
      </c>
    </row>
    <row r="16" spans="1:86" x14ac:dyDescent="0.25">
      <c r="A16" s="20" t="s">
        <v>19</v>
      </c>
      <c r="B16" s="19">
        <f xml:space="preserve"> SUM('Store 1'!B19 +'Store 2'!B19+'Store 3'!B19+'Store 4'!B19+'Store 5'!B19+'Store 6'!B19+'Store 7'!B19+'Store 8'!B19+'Store 9'!B19+'Store 10'!B19)</f>
        <v>200</v>
      </c>
      <c r="C16" s="20">
        <f>Warehouse!B19</f>
        <v>100</v>
      </c>
      <c r="D16" s="29">
        <f t="shared" si="0"/>
        <v>0.5</v>
      </c>
      <c r="E16" s="20">
        <v>100</v>
      </c>
      <c r="F16" s="30">
        <v>50</v>
      </c>
      <c r="G16" s="20">
        <v>50</v>
      </c>
      <c r="H16" s="20">
        <v>50</v>
      </c>
      <c r="I16" s="31">
        <v>5.5</v>
      </c>
      <c r="J16" s="31">
        <v>275</v>
      </c>
      <c r="K16" s="31">
        <v>330</v>
      </c>
      <c r="L16" s="29">
        <f t="shared" si="1"/>
        <v>0.83333333333333337</v>
      </c>
      <c r="M16" s="31">
        <f>K16-J16</f>
        <v>55</v>
      </c>
      <c r="N16" s="31">
        <f>M16/H16</f>
        <v>1.1000000000000001</v>
      </c>
      <c r="O16" s="41">
        <f>('Store 1'!C19+'Store 2'!C19 + 'Store 3'!C19 + 'Store 4'!C19 + 'Store 5'!C19+ 'Store 6'!C19+'Store 7'!C19+'Store 8'!C19+'Store 9'!C19+'Store 10'!C19)</f>
        <v>75</v>
      </c>
      <c r="P16" s="41">
        <f>B16-O16</f>
        <v>125</v>
      </c>
      <c r="Q16" s="36">
        <f t="shared" si="14"/>
        <v>1260.4166666666667</v>
      </c>
      <c r="R16" s="36">
        <f>P16*N16</f>
        <v>137.5</v>
      </c>
      <c r="S16" s="34">
        <f>P16/O16*100</f>
        <v>166.66666666666669</v>
      </c>
      <c r="T16" s="35">
        <f t="shared" si="2"/>
        <v>1.6530054644808745</v>
      </c>
      <c r="U16" s="36">
        <f>(I16*O16)</f>
        <v>412.5</v>
      </c>
      <c r="V16" s="37">
        <f t="shared" si="3"/>
        <v>756.25</v>
      </c>
      <c r="W16" s="37">
        <f>P16/AVERAGE(V16)</f>
        <v>0.16528925619834711</v>
      </c>
      <c r="X16" s="20">
        <v>75</v>
      </c>
      <c r="Y16" s="20">
        <v>125</v>
      </c>
      <c r="Z16" s="20">
        <v>1260.4166666666667</v>
      </c>
      <c r="AA16" s="20">
        <v>137.5</v>
      </c>
      <c r="AB16" s="20">
        <v>166.66666666666669</v>
      </c>
      <c r="AC16" s="20">
        <v>1.6530054644808745</v>
      </c>
      <c r="AD16" s="20">
        <v>412.5</v>
      </c>
      <c r="AE16" s="20">
        <v>756.25</v>
      </c>
      <c r="AF16" s="20">
        <v>0.16528925619834711</v>
      </c>
      <c r="AG16" s="20">
        <v>85</v>
      </c>
      <c r="AH16" s="32">
        <f>T16-AG16</f>
        <v>-83.34699453551913</v>
      </c>
      <c r="AI16" s="33">
        <f t="shared" si="15"/>
        <v>-4738797.5580601096</v>
      </c>
      <c r="AJ16" s="33">
        <f>AH16*AF16</f>
        <v>-13.776362733143658</v>
      </c>
      <c r="AK16" s="34">
        <f>AH16/AG16*100</f>
        <v>-98.055287688846036</v>
      </c>
      <c r="AL16" s="35">
        <f t="shared" si="4"/>
        <v>416.58983259183907</v>
      </c>
      <c r="AM16" s="36">
        <f>(AA16*AG16)</f>
        <v>11687.5</v>
      </c>
      <c r="AN16" s="37">
        <f t="shared" si="5"/>
        <v>4832781.25</v>
      </c>
      <c r="AO16" s="37">
        <f>AH16/AVERAGE(AN16)</f>
        <v>-1.7246175695520904E-5</v>
      </c>
      <c r="AP16" s="20">
        <v>100</v>
      </c>
      <c r="AQ16" s="20">
        <v>100</v>
      </c>
      <c r="AR16" s="20">
        <v>1008.3333333333334</v>
      </c>
      <c r="AS16" s="20">
        <v>110.00000000000001</v>
      </c>
      <c r="AT16" s="20">
        <v>100</v>
      </c>
      <c r="AU16" s="20">
        <v>1.5512820512820513</v>
      </c>
      <c r="AV16" s="20">
        <v>550</v>
      </c>
      <c r="AW16" s="20">
        <v>1008.3333333333334</v>
      </c>
      <c r="AX16" s="20">
        <v>9.9173553719008267E-2</v>
      </c>
      <c r="AY16" s="20">
        <v>90</v>
      </c>
      <c r="AZ16" s="20">
        <v>110</v>
      </c>
      <c r="BA16" s="20">
        <v>1109.1666666666667</v>
      </c>
      <c r="BB16" s="20">
        <v>121.00000000000001</v>
      </c>
      <c r="BC16" s="20">
        <v>122.22222222222223</v>
      </c>
      <c r="BD16" s="20">
        <v>1.5959232613908874</v>
      </c>
      <c r="BE16" s="20">
        <v>495</v>
      </c>
      <c r="BF16" s="20">
        <v>907.5</v>
      </c>
      <c r="BG16" s="20">
        <v>0.12121212121212122</v>
      </c>
      <c r="BH16" s="20">
        <v>65</v>
      </c>
      <c r="BI16" s="32">
        <f>AU16-BH16</f>
        <v>-63.448717948717949</v>
      </c>
      <c r="BJ16" s="33">
        <f t="shared" si="16"/>
        <v>-3807938.256410257</v>
      </c>
      <c r="BK16" s="33">
        <f>BI16*BG16</f>
        <v>-7.6907536907536906</v>
      </c>
      <c r="BL16" s="34">
        <f t="shared" si="6"/>
        <v>-97.613412228796847</v>
      </c>
      <c r="BM16" s="35">
        <f t="shared" si="7"/>
        <v>500.2352536972071</v>
      </c>
      <c r="BN16" s="36">
        <f>(BB16*BH16)</f>
        <v>7865.0000000000009</v>
      </c>
      <c r="BO16" s="37">
        <f t="shared" si="8"/>
        <v>3901040.0000000005</v>
      </c>
      <c r="BP16" s="37">
        <f t="shared" si="9"/>
        <v>-1.6264564820847247E-5</v>
      </c>
      <c r="BQ16" s="20">
        <v>70</v>
      </c>
      <c r="BR16" s="20">
        <v>130</v>
      </c>
      <c r="BS16" s="20">
        <v>1310.8333333333335</v>
      </c>
      <c r="BT16" s="20">
        <v>143</v>
      </c>
      <c r="BU16" s="20">
        <v>185.71428571428572</v>
      </c>
      <c r="BV16" s="20">
        <v>1.669851380042463</v>
      </c>
      <c r="BW16" s="20">
        <v>385</v>
      </c>
      <c r="BX16" s="20">
        <v>705.83333333333337</v>
      </c>
      <c r="BY16" s="20">
        <v>0.18417945690672963</v>
      </c>
      <c r="BZ16" s="20">
        <v>75</v>
      </c>
      <c r="CA16" s="32">
        <f>BM16-BZ16</f>
        <v>425.2352536972071</v>
      </c>
      <c r="CB16" s="33">
        <f t="shared" si="17"/>
        <v>23472135.533578437</v>
      </c>
      <c r="CC16" s="33">
        <f>CA16*BY16</f>
        <v>78.319598083546992</v>
      </c>
      <c r="CD16" s="34">
        <f t="shared" si="10"/>
        <v>566.98033826294272</v>
      </c>
      <c r="CE16" s="35">
        <f t="shared" si="11"/>
        <v>385.52450281566638</v>
      </c>
      <c r="CF16" s="36">
        <f>(BT16*BZ16)</f>
        <v>10725</v>
      </c>
      <c r="CG16" s="37">
        <f t="shared" si="12"/>
        <v>4139850</v>
      </c>
      <c r="CH16" s="37">
        <f t="shared" si="13"/>
        <v>1.0271755104586086E-4</v>
      </c>
    </row>
    <row r="17" spans="1:86" x14ac:dyDescent="0.25">
      <c r="A17" s="20" t="s">
        <v>14</v>
      </c>
      <c r="B17" s="19">
        <f xml:space="preserve"> SUM('Store 1'!B20 +'Store 2'!B20+'Store 3'!B20+'Store 4'!B20+'Store 5'!B20+'Store 6'!B20+'Store 7'!B20+'Store 8'!B20+'Store 9'!B20+'Store 10'!B20)</f>
        <v>200</v>
      </c>
      <c r="C17" s="20">
        <f>Warehouse!B20</f>
        <v>40</v>
      </c>
      <c r="D17" s="29">
        <f t="shared" si="0"/>
        <v>0.2</v>
      </c>
      <c r="E17" s="20">
        <v>40</v>
      </c>
      <c r="F17" s="30">
        <v>20</v>
      </c>
      <c r="G17" s="20">
        <v>20</v>
      </c>
      <c r="H17" s="20">
        <v>20</v>
      </c>
      <c r="I17" s="31">
        <v>5</v>
      </c>
      <c r="J17" s="31">
        <v>100</v>
      </c>
      <c r="K17" s="31">
        <v>120</v>
      </c>
      <c r="L17" s="29">
        <f t="shared" si="1"/>
        <v>0.83333333333333337</v>
      </c>
      <c r="M17" s="31">
        <f>K17-J17</f>
        <v>20</v>
      </c>
      <c r="N17" s="31">
        <f>M17/H17</f>
        <v>1</v>
      </c>
      <c r="O17" s="41">
        <f>('Store 1'!C20+'Store 2'!C20 + 'Store 3'!C20 + 'Store 4'!C20 + 'Store 5'!C20+ 'Store 6'!C20+'Store 7'!C20+'Store 8'!C20+'Store 9'!C20+'Store 10'!C20)</f>
        <v>125</v>
      </c>
      <c r="P17" s="41">
        <f>B17-O17</f>
        <v>75</v>
      </c>
      <c r="Q17" s="36">
        <f t="shared" si="14"/>
        <v>687.50000000000011</v>
      </c>
      <c r="R17" s="36">
        <f>P17*N17</f>
        <v>75</v>
      </c>
      <c r="S17" s="34">
        <f>P17/O17*100</f>
        <v>60</v>
      </c>
      <c r="T17" s="35">
        <f t="shared" si="2"/>
        <v>1.3750000000000002</v>
      </c>
      <c r="U17" s="36">
        <f>(I17*O17)</f>
        <v>625</v>
      </c>
      <c r="V17" s="37">
        <f t="shared" si="3"/>
        <v>1145.8333333333335</v>
      </c>
      <c r="W17" s="37">
        <f>P17/AVERAGE(V17)</f>
        <v>6.5454545454545446E-2</v>
      </c>
      <c r="X17" s="20">
        <v>95</v>
      </c>
      <c r="Y17" s="20">
        <v>105</v>
      </c>
      <c r="Z17" s="20">
        <v>962.50000000000011</v>
      </c>
      <c r="AA17" s="20">
        <v>105</v>
      </c>
      <c r="AB17" s="20">
        <v>110.5263157894737</v>
      </c>
      <c r="AC17" s="20">
        <v>1.55241935483871</v>
      </c>
      <c r="AD17" s="20">
        <v>475</v>
      </c>
      <c r="AE17" s="20">
        <v>870.83333333333348</v>
      </c>
      <c r="AF17" s="20">
        <v>0.12057416267942582</v>
      </c>
      <c r="AG17" s="20">
        <v>75</v>
      </c>
      <c r="AH17" s="32">
        <f>T17-AG17</f>
        <v>-73.625</v>
      </c>
      <c r="AI17" s="33">
        <f t="shared" si="15"/>
        <v>-3679777.5</v>
      </c>
      <c r="AJ17" s="33">
        <f>AH17*AF17</f>
        <v>-8.8772727272727252</v>
      </c>
      <c r="AK17" s="34">
        <f>AH17/AG17*100</f>
        <v>-98.166666666666671</v>
      </c>
      <c r="AL17" s="35">
        <f t="shared" si="4"/>
        <v>480.66323781533185</v>
      </c>
      <c r="AM17" s="36">
        <f>(AA17*AG17)</f>
        <v>7875</v>
      </c>
      <c r="AN17" s="37">
        <f t="shared" si="5"/>
        <v>3748500</v>
      </c>
      <c r="AO17" s="37">
        <f>AH17/AVERAGE(AN17)</f>
        <v>-1.9641189809257037E-5</v>
      </c>
      <c r="AP17" s="20">
        <v>45</v>
      </c>
      <c r="AQ17" s="20">
        <v>155</v>
      </c>
      <c r="AR17" s="20">
        <v>1420.8333333333335</v>
      </c>
      <c r="AS17" s="20">
        <v>155</v>
      </c>
      <c r="AT17" s="20">
        <v>344.44444444444446</v>
      </c>
      <c r="AU17" s="20">
        <v>1.7327235772357725</v>
      </c>
      <c r="AV17" s="20">
        <v>225</v>
      </c>
      <c r="AW17" s="20">
        <v>412.50000000000006</v>
      </c>
      <c r="AX17" s="20">
        <v>0.37575757575757568</v>
      </c>
      <c r="AY17" s="20">
        <v>84</v>
      </c>
      <c r="AZ17" s="20">
        <v>116</v>
      </c>
      <c r="BA17" s="20">
        <v>1063.3333333333335</v>
      </c>
      <c r="BB17" s="20">
        <v>116</v>
      </c>
      <c r="BC17" s="20">
        <v>138.0952380952381</v>
      </c>
      <c r="BD17" s="20">
        <v>1.60140562248996</v>
      </c>
      <c r="BE17" s="20">
        <v>420</v>
      </c>
      <c r="BF17" s="20">
        <v>770.00000000000011</v>
      </c>
      <c r="BG17" s="20">
        <v>0.15064935064935062</v>
      </c>
      <c r="BH17" s="20">
        <v>62</v>
      </c>
      <c r="BI17" s="32">
        <f>AU17-BH17</f>
        <v>-60.267276422764226</v>
      </c>
      <c r="BJ17" s="33">
        <f t="shared" si="16"/>
        <v>-2943212.7113821139</v>
      </c>
      <c r="BK17" s="33">
        <f>BI17*BG17</f>
        <v>-9.0792260584943492</v>
      </c>
      <c r="BL17" s="34">
        <f t="shared" si="6"/>
        <v>-97.205284552845526</v>
      </c>
      <c r="BM17" s="35">
        <f t="shared" si="7"/>
        <v>424.76706374465766</v>
      </c>
      <c r="BN17" s="36">
        <f>(BB17*BH17)</f>
        <v>7192</v>
      </c>
      <c r="BO17" s="37">
        <f t="shared" si="8"/>
        <v>3027832</v>
      </c>
      <c r="BP17" s="37">
        <f t="shared" si="9"/>
        <v>-1.990443208961535E-5</v>
      </c>
      <c r="BQ17" s="20">
        <v>90</v>
      </c>
      <c r="BR17" s="20">
        <v>110</v>
      </c>
      <c r="BS17" s="20">
        <v>1008.3333333333335</v>
      </c>
      <c r="BT17" s="20">
        <v>110</v>
      </c>
      <c r="BU17" s="20">
        <v>122.22222222222223</v>
      </c>
      <c r="BV17" s="20">
        <v>1.5755208333333335</v>
      </c>
      <c r="BW17" s="20">
        <v>450</v>
      </c>
      <c r="BX17" s="20">
        <v>825.00000000000011</v>
      </c>
      <c r="BY17" s="20">
        <v>0.1333333333333333</v>
      </c>
      <c r="BZ17" s="20">
        <v>55</v>
      </c>
      <c r="CA17" s="32">
        <f>BM17-BZ17</f>
        <v>369.76706374465766</v>
      </c>
      <c r="CB17" s="33">
        <f t="shared" si="17"/>
        <v>18344144.032372467</v>
      </c>
      <c r="CC17" s="33">
        <f>CA17*BY17</f>
        <v>49.302275165954342</v>
      </c>
      <c r="CD17" s="34">
        <f t="shared" si="10"/>
        <v>672.30375226301385</v>
      </c>
      <c r="CE17" s="35">
        <f t="shared" si="11"/>
        <v>450.3909801273723</v>
      </c>
      <c r="CF17" s="36">
        <f>(BT17*BZ17)</f>
        <v>6050</v>
      </c>
      <c r="CG17" s="37">
        <f t="shared" si="12"/>
        <v>2728550</v>
      </c>
      <c r="CH17" s="37">
        <f t="shared" si="13"/>
        <v>1.3551778920842852E-4</v>
      </c>
    </row>
    <row r="18" spans="1:86" x14ac:dyDescent="0.25">
      <c r="A18" s="20" t="s">
        <v>22</v>
      </c>
      <c r="B18" s="19">
        <f xml:space="preserve"> SUM('Store 1'!B21 +'Store 2'!B21+'Store 3'!B21+'Store 4'!B21+'Store 5'!B21+'Store 6'!B21+'Store 7'!B21+'Store 8'!B21+'Store 9'!B21+'Store 10'!B21)</f>
        <v>100</v>
      </c>
      <c r="C18" s="20">
        <f>Warehouse!B21</f>
        <v>50</v>
      </c>
      <c r="D18" s="29">
        <f t="shared" si="0"/>
        <v>0.5</v>
      </c>
      <c r="E18" s="20">
        <v>50</v>
      </c>
      <c r="F18" s="30">
        <v>25</v>
      </c>
      <c r="G18" s="20">
        <v>25</v>
      </c>
      <c r="H18" s="20">
        <v>25</v>
      </c>
      <c r="I18" s="31">
        <v>7</v>
      </c>
      <c r="J18" s="31">
        <v>175</v>
      </c>
      <c r="K18" s="31">
        <v>210</v>
      </c>
      <c r="L18" s="29">
        <f t="shared" si="1"/>
        <v>0.83333333333333337</v>
      </c>
      <c r="M18" s="31">
        <f>K18-J18</f>
        <v>35</v>
      </c>
      <c r="N18" s="31">
        <f>M18/H18</f>
        <v>1.4</v>
      </c>
      <c r="O18" s="41">
        <f>('Store 1'!C21+'Store 2'!C21 + 'Store 3'!C21 + 'Store 4'!C21 + 'Store 5'!C21+ 'Store 6'!C21+'Store 7'!C21+'Store 8'!C21+'Store 9'!C21+'Store 10'!C21)</f>
        <v>85</v>
      </c>
      <c r="P18" s="41">
        <f>B18-O18</f>
        <v>15</v>
      </c>
      <c r="Q18" s="36">
        <f t="shared" si="14"/>
        <v>192.5</v>
      </c>
      <c r="R18" s="36">
        <f>P18*N18</f>
        <v>21</v>
      </c>
      <c r="S18" s="34">
        <f>P18/O18*100</f>
        <v>17.647058823529413</v>
      </c>
      <c r="T18" s="35">
        <f t="shared" si="2"/>
        <v>1.013157894736842</v>
      </c>
      <c r="U18" s="36">
        <f>(I18*O18)</f>
        <v>595</v>
      </c>
      <c r="V18" s="37">
        <f t="shared" si="3"/>
        <v>1090.8333333333335</v>
      </c>
      <c r="W18" s="37">
        <f>P18/AVERAGE(V18)</f>
        <v>1.3750954927425514E-2</v>
      </c>
      <c r="X18" s="20">
        <v>65</v>
      </c>
      <c r="Y18" s="20">
        <v>35</v>
      </c>
      <c r="Z18" s="20">
        <v>449.16666666666669</v>
      </c>
      <c r="AA18" s="20">
        <v>49</v>
      </c>
      <c r="AB18" s="20">
        <v>53.846153846153847</v>
      </c>
      <c r="AC18" s="20">
        <v>1.4489247311827957</v>
      </c>
      <c r="AD18" s="20">
        <v>455</v>
      </c>
      <c r="AE18" s="20">
        <v>834.16666666666674</v>
      </c>
      <c r="AF18" s="20">
        <v>4.1958041958041953E-2</v>
      </c>
      <c r="AG18" s="20">
        <v>50</v>
      </c>
      <c r="AH18" s="32">
        <f>T18-AG18</f>
        <v>-48.986842105263158</v>
      </c>
      <c r="AI18" s="33">
        <f t="shared" si="15"/>
        <v>-1094562</v>
      </c>
      <c r="AJ18" s="33">
        <f>AH18*AF18</f>
        <v>-2.0553919764446076</v>
      </c>
      <c r="AK18" s="34">
        <f>AH18/AG18*100</f>
        <v>-97.973684210526315</v>
      </c>
      <c r="AL18" s="35">
        <f t="shared" si="4"/>
        <v>465.70066115424885</v>
      </c>
      <c r="AM18" s="36">
        <f>(AA18*AG18)</f>
        <v>2450</v>
      </c>
      <c r="AN18" s="37">
        <f t="shared" si="5"/>
        <v>1117200</v>
      </c>
      <c r="AO18" s="37">
        <f>AH18/AVERAGE(AN18)</f>
        <v>-4.3847871558595736E-5</v>
      </c>
      <c r="AP18" s="20">
        <v>40</v>
      </c>
      <c r="AQ18" s="20">
        <v>60</v>
      </c>
      <c r="AR18" s="20">
        <v>770</v>
      </c>
      <c r="AS18" s="20">
        <v>84</v>
      </c>
      <c r="AT18" s="20">
        <v>150</v>
      </c>
      <c r="AU18" s="20">
        <v>1.673913043478261</v>
      </c>
      <c r="AV18" s="20">
        <v>280</v>
      </c>
      <c r="AW18" s="20">
        <v>513.33333333333337</v>
      </c>
      <c r="AX18" s="20">
        <v>0.11688311688311688</v>
      </c>
      <c r="AY18" s="20">
        <v>55</v>
      </c>
      <c r="AZ18" s="20">
        <v>45</v>
      </c>
      <c r="BA18" s="20">
        <v>577.5</v>
      </c>
      <c r="BB18" s="20">
        <v>62.999999999999993</v>
      </c>
      <c r="BC18" s="20">
        <v>81.818181818181827</v>
      </c>
      <c r="BD18" s="20">
        <v>1.5608108108108107</v>
      </c>
      <c r="BE18" s="20">
        <v>385</v>
      </c>
      <c r="BF18" s="20">
        <v>705.83333333333337</v>
      </c>
      <c r="BG18" s="20">
        <v>6.3754427390791027E-2</v>
      </c>
      <c r="BH18" s="20">
        <v>25</v>
      </c>
      <c r="BI18" s="32">
        <f>AU18-BH18</f>
        <v>-23.326086956521738</v>
      </c>
      <c r="BJ18" s="33">
        <f t="shared" si="16"/>
        <v>-567243.78260869556</v>
      </c>
      <c r="BK18" s="33">
        <f>BI18*BG18</f>
        <v>-1.4871413171808427</v>
      </c>
      <c r="BL18" s="34">
        <f t="shared" si="6"/>
        <v>-93.304347826086953</v>
      </c>
      <c r="BM18" s="35">
        <f t="shared" si="7"/>
        <v>392.68031121612063</v>
      </c>
      <c r="BN18" s="36">
        <f>(BB18*BH18)</f>
        <v>1574.9999999999998</v>
      </c>
      <c r="BO18" s="37">
        <f t="shared" si="8"/>
        <v>607949.99999999988</v>
      </c>
      <c r="BP18" s="37">
        <f t="shared" si="9"/>
        <v>-3.8368429898053695E-5</v>
      </c>
      <c r="BQ18" s="20">
        <v>45</v>
      </c>
      <c r="BR18" s="20">
        <v>55</v>
      </c>
      <c r="BS18" s="20">
        <v>705.83333333333337</v>
      </c>
      <c r="BT18" s="20">
        <v>77</v>
      </c>
      <c r="BU18" s="20">
        <v>122.22222222222223</v>
      </c>
      <c r="BV18" s="20">
        <v>1.6414728682170543</v>
      </c>
      <c r="BW18" s="20">
        <v>315</v>
      </c>
      <c r="BX18" s="20">
        <v>577.5</v>
      </c>
      <c r="BY18" s="20">
        <v>9.5238095238095233E-2</v>
      </c>
      <c r="BZ18" s="20">
        <v>30</v>
      </c>
      <c r="CA18" s="32">
        <f>BM18-BZ18</f>
        <v>362.68031121612063</v>
      </c>
      <c r="CB18" s="33">
        <f t="shared" si="17"/>
        <v>8824737.3325106464</v>
      </c>
      <c r="CC18" s="33">
        <f>CA18*BY18</f>
        <v>34.540982020582916</v>
      </c>
      <c r="CD18" s="34">
        <f t="shared" si="10"/>
        <v>1208.9343707204021</v>
      </c>
      <c r="CE18" s="35">
        <f t="shared" si="11"/>
        <v>315.66090035062007</v>
      </c>
      <c r="CF18" s="36">
        <f>(BT18*BZ18)</f>
        <v>2310</v>
      </c>
      <c r="CG18" s="37">
        <f t="shared" si="12"/>
        <v>729960</v>
      </c>
      <c r="CH18" s="37">
        <f t="shared" si="13"/>
        <v>4.9684956876557701E-4</v>
      </c>
    </row>
    <row r="19" spans="1:86" x14ac:dyDescent="0.25">
      <c r="A19" s="20" t="s">
        <v>18</v>
      </c>
      <c r="B19" s="19">
        <f xml:space="preserve"> SUM('Store 1'!B22 +'Store 2'!B22+'Store 3'!B22+'Store 4'!B22+'Store 5'!B22+'Store 6'!B22+'Store 7'!B22+'Store 8'!B22+'Store 9'!B22+'Store 10'!B22)</f>
        <v>100</v>
      </c>
      <c r="C19" s="20">
        <f>Warehouse!B22</f>
        <v>50</v>
      </c>
      <c r="D19" s="29">
        <f t="shared" si="0"/>
        <v>0.5</v>
      </c>
      <c r="E19" s="20">
        <v>50</v>
      </c>
      <c r="F19" s="30">
        <v>25</v>
      </c>
      <c r="G19" s="20">
        <v>25</v>
      </c>
      <c r="H19" s="20">
        <v>25</v>
      </c>
      <c r="I19" s="31">
        <v>6.5</v>
      </c>
      <c r="J19" s="31">
        <v>162.5</v>
      </c>
      <c r="K19" s="31">
        <v>195</v>
      </c>
      <c r="L19" s="29">
        <f t="shared" si="1"/>
        <v>0.83333333333333337</v>
      </c>
      <c r="M19" s="31">
        <f>K19-J19</f>
        <v>32.5</v>
      </c>
      <c r="N19" s="31">
        <f>M19/H19</f>
        <v>1.3</v>
      </c>
      <c r="O19" s="41">
        <f>('Store 1'!C22+'Store 2'!C22 + 'Store 3'!C22 + 'Store 4'!C22 + 'Store 5'!C22+ 'Store 6'!C22+'Store 7'!C22+'Store 8'!C22+'Store 9'!C22+'Store 10'!C22)</f>
        <v>55</v>
      </c>
      <c r="P19" s="41">
        <f>B19-O19</f>
        <v>45</v>
      </c>
      <c r="Q19" s="36">
        <f t="shared" si="14"/>
        <v>536.25</v>
      </c>
      <c r="R19" s="36">
        <f>P19*N19</f>
        <v>58.5</v>
      </c>
      <c r="S19" s="34">
        <f>P19/O19*100</f>
        <v>81.818181818181827</v>
      </c>
      <c r="T19" s="35">
        <f t="shared" si="2"/>
        <v>1.5431654676258992</v>
      </c>
      <c r="U19" s="36">
        <f>(I19*O19)</f>
        <v>357.5</v>
      </c>
      <c r="V19" s="37">
        <f t="shared" si="3"/>
        <v>655.41666666666674</v>
      </c>
      <c r="W19" s="37">
        <f>P19/AVERAGE(V19)</f>
        <v>6.8658614113159558E-2</v>
      </c>
      <c r="X19" s="20">
        <v>35</v>
      </c>
      <c r="Y19" s="20">
        <v>65</v>
      </c>
      <c r="Z19" s="20">
        <v>774.58333333333337</v>
      </c>
      <c r="AA19" s="20">
        <v>84.5</v>
      </c>
      <c r="AB19" s="20">
        <v>185.71428571428572</v>
      </c>
      <c r="AC19" s="20">
        <v>1.6930783242258653</v>
      </c>
      <c r="AD19" s="20">
        <v>227.5</v>
      </c>
      <c r="AE19" s="20">
        <v>417.08333333333337</v>
      </c>
      <c r="AF19" s="20">
        <v>0.15584415584415584</v>
      </c>
      <c r="AG19" s="20">
        <v>40</v>
      </c>
      <c r="AH19" s="32">
        <f>T19-AG19</f>
        <v>-38.456834532374103</v>
      </c>
      <c r="AI19" s="33">
        <f t="shared" si="15"/>
        <v>-742534.17535971222</v>
      </c>
      <c r="AJ19" s="33">
        <f>AH19*AF19</f>
        <v>-5.9932729141362238</v>
      </c>
      <c r="AK19" s="34">
        <f>AH19/AG19*100</f>
        <v>-96.142086330935257</v>
      </c>
      <c r="AL19" s="35">
        <f t="shared" si="4"/>
        <v>231.34770464528935</v>
      </c>
      <c r="AM19" s="36">
        <f>(AA19*AG19)</f>
        <v>3380</v>
      </c>
      <c r="AN19" s="37">
        <f t="shared" si="5"/>
        <v>772330</v>
      </c>
      <c r="AO19" s="37">
        <f>AH19/AVERAGE(AN19)</f>
        <v>-4.9793267816055448E-5</v>
      </c>
      <c r="AP19" s="20">
        <v>70</v>
      </c>
      <c r="AQ19" s="20">
        <v>30</v>
      </c>
      <c r="AR19" s="20">
        <v>357.50000000000006</v>
      </c>
      <c r="AS19" s="20">
        <v>39</v>
      </c>
      <c r="AT19" s="20">
        <v>42.857142857142854</v>
      </c>
      <c r="AU19" s="20">
        <v>1.3490566037735852</v>
      </c>
      <c r="AV19" s="20">
        <v>455</v>
      </c>
      <c r="AW19" s="20">
        <v>834.16666666666674</v>
      </c>
      <c r="AX19" s="20">
        <v>3.5964035964035961E-2</v>
      </c>
      <c r="AY19" s="20">
        <v>65</v>
      </c>
      <c r="AZ19" s="20">
        <v>35</v>
      </c>
      <c r="BA19" s="20">
        <v>417.08333333333337</v>
      </c>
      <c r="BB19" s="20">
        <v>45.5</v>
      </c>
      <c r="BC19" s="20">
        <v>53.846153846153847</v>
      </c>
      <c r="BD19" s="20">
        <v>1.425925925925926</v>
      </c>
      <c r="BE19" s="20">
        <v>422.5</v>
      </c>
      <c r="BF19" s="20">
        <v>774.58333333333337</v>
      </c>
      <c r="BG19" s="20">
        <v>4.5185583647122107E-2</v>
      </c>
      <c r="BH19" s="20">
        <v>55</v>
      </c>
      <c r="BI19" s="32">
        <f>AU19-BH19</f>
        <v>-53.650943396226417</v>
      </c>
      <c r="BJ19" s="33">
        <f t="shared" si="16"/>
        <v>-1033813.4410377359</v>
      </c>
      <c r="BK19" s="33">
        <f>BI19*BG19</f>
        <v>-2.4242491905772021</v>
      </c>
      <c r="BL19" s="34">
        <f t="shared" si="6"/>
        <v>-97.547169811320757</v>
      </c>
      <c r="BM19" s="35">
        <f t="shared" si="7"/>
        <v>433.26167177680651</v>
      </c>
      <c r="BN19" s="36">
        <f>(BB19*BH19)</f>
        <v>2502.5</v>
      </c>
      <c r="BO19" s="37">
        <f t="shared" si="8"/>
        <v>1059808.75</v>
      </c>
      <c r="BP19" s="37">
        <f t="shared" si="9"/>
        <v>-5.0623231216223129E-5</v>
      </c>
      <c r="BQ19" s="20">
        <v>55</v>
      </c>
      <c r="BR19" s="20">
        <v>45</v>
      </c>
      <c r="BS19" s="20">
        <v>536.25</v>
      </c>
      <c r="BT19" s="20">
        <v>58.5</v>
      </c>
      <c r="BU19" s="20">
        <v>81.818181818181827</v>
      </c>
      <c r="BV19" s="20">
        <v>1.5431654676258992</v>
      </c>
      <c r="BW19" s="20">
        <v>357.5</v>
      </c>
      <c r="BX19" s="20">
        <v>655.41666666666674</v>
      </c>
      <c r="BY19" s="20">
        <v>6.8658614113159558E-2</v>
      </c>
      <c r="BZ19" s="20">
        <v>55</v>
      </c>
      <c r="CA19" s="32">
        <f>BM19-BZ19</f>
        <v>378.26167177680651</v>
      </c>
      <c r="CB19" s="33">
        <f t="shared" si="17"/>
        <v>7932998.3459211299</v>
      </c>
      <c r="CC19" s="33">
        <f>CA19*BY19</f>
        <v>25.970922156322377</v>
      </c>
      <c r="CD19" s="34">
        <f t="shared" si="10"/>
        <v>687.74849413964819</v>
      </c>
      <c r="CE19" s="35">
        <f t="shared" si="11"/>
        <v>357.61115600167892</v>
      </c>
      <c r="CF19" s="36">
        <f>(BT19*BZ19)</f>
        <v>3217.5</v>
      </c>
      <c r="CG19" s="37">
        <f t="shared" si="12"/>
        <v>1153473.75</v>
      </c>
      <c r="CH19" s="37">
        <f t="shared" si="13"/>
        <v>3.2793262246046475E-4</v>
      </c>
    </row>
    <row r="20" spans="1:86" x14ac:dyDescent="0.25">
      <c r="A20" s="20" t="s">
        <v>21</v>
      </c>
      <c r="B20" s="19">
        <f xml:space="preserve"> SUM('Store 1'!B24 +'Store 2'!B24+'Store 3'!B24+'Store 4'!B24+'Store 5'!B24+'Store 6'!B24+'Store 7'!B24+'Store 8'!B24+'Store 9'!B24+'Store 10'!B24)</f>
        <v>200</v>
      </c>
      <c r="C20" s="20">
        <f>Warehouse!B24</f>
        <v>100</v>
      </c>
      <c r="D20" s="29">
        <f t="shared" si="0"/>
        <v>0.5</v>
      </c>
      <c r="E20" s="20">
        <v>100</v>
      </c>
      <c r="F20" s="30">
        <v>50</v>
      </c>
      <c r="G20" s="20">
        <v>50</v>
      </c>
      <c r="H20" s="20">
        <v>50</v>
      </c>
      <c r="I20" s="31">
        <v>1.5</v>
      </c>
      <c r="J20" s="31">
        <v>75</v>
      </c>
      <c r="K20" s="31">
        <v>90</v>
      </c>
      <c r="L20" s="29">
        <f t="shared" si="1"/>
        <v>0.83333333333333337</v>
      </c>
      <c r="M20" s="31">
        <f>K20-J20</f>
        <v>15</v>
      </c>
      <c r="N20" s="31">
        <f>M20/H20</f>
        <v>0.3</v>
      </c>
      <c r="O20" s="41">
        <f>('Store 1'!C24+'Store 2'!C24 + 'Store 3'!C24 + 'Store 4'!C24 + 'Store 5'!C24+ 'Store 6'!C24+'Store 7'!C24+'Store 8'!C24+'Store 9'!C24+'Store 10'!C24)</f>
        <v>140</v>
      </c>
      <c r="P20" s="41">
        <f>B20-O20</f>
        <v>60</v>
      </c>
      <c r="Q20" s="36">
        <f t="shared" si="14"/>
        <v>165</v>
      </c>
      <c r="R20" s="36">
        <f>P20*N20</f>
        <v>18</v>
      </c>
      <c r="S20" s="34">
        <f>P20/O20*100</f>
        <v>42.857142857142854</v>
      </c>
      <c r="T20" s="35">
        <f t="shared" si="2"/>
        <v>0.71739130434782605</v>
      </c>
      <c r="U20" s="36">
        <f>(I20*O20)</f>
        <v>210</v>
      </c>
      <c r="V20" s="37">
        <f t="shared" si="3"/>
        <v>385</v>
      </c>
      <c r="W20" s="37">
        <f>P20/AVERAGE(V20)</f>
        <v>0.15584415584415584</v>
      </c>
      <c r="X20" s="20">
        <v>130</v>
      </c>
      <c r="Y20" s="20">
        <v>70</v>
      </c>
      <c r="Z20" s="20">
        <v>192.5</v>
      </c>
      <c r="AA20" s="20">
        <v>21</v>
      </c>
      <c r="AB20" s="20">
        <v>53.846153846153847</v>
      </c>
      <c r="AC20" s="20">
        <v>0.81914893617021278</v>
      </c>
      <c r="AD20" s="20">
        <v>195</v>
      </c>
      <c r="AE20" s="20">
        <v>357.5</v>
      </c>
      <c r="AF20" s="20">
        <v>0.19580419580419581</v>
      </c>
      <c r="AG20" s="20">
        <v>112</v>
      </c>
      <c r="AH20" s="32">
        <f>T20-AG20</f>
        <v>-111.28260869565217</v>
      </c>
      <c r="AI20" s="33">
        <f t="shared" si="15"/>
        <v>-458039.21739130432</v>
      </c>
      <c r="AJ20" s="33">
        <f>AH20*AF20</f>
        <v>-21.789601702645182</v>
      </c>
      <c r="AK20" s="34">
        <f>AH20/AG20*100</f>
        <v>-99.35947204968943</v>
      </c>
      <c r="AL20" s="35">
        <f t="shared" si="4"/>
        <v>205.86635661035498</v>
      </c>
      <c r="AM20" s="36">
        <f>(AA20*AG20)</f>
        <v>2352</v>
      </c>
      <c r="AN20" s="37">
        <f t="shared" si="5"/>
        <v>460992</v>
      </c>
      <c r="AO20" s="37">
        <f>AH20/AVERAGE(AN20)</f>
        <v>-2.4139813423150981E-4</v>
      </c>
      <c r="AP20" s="20">
        <v>50</v>
      </c>
      <c r="AQ20" s="20">
        <v>150</v>
      </c>
      <c r="AR20" s="20">
        <v>412.5</v>
      </c>
      <c r="AS20" s="20">
        <v>45</v>
      </c>
      <c r="AT20" s="20">
        <v>300</v>
      </c>
      <c r="AU20" s="20">
        <v>1.5</v>
      </c>
      <c r="AV20" s="20">
        <v>75</v>
      </c>
      <c r="AW20" s="20">
        <v>137.5</v>
      </c>
      <c r="AX20" s="20">
        <v>1.0909090909090908</v>
      </c>
      <c r="AY20" s="20">
        <v>125</v>
      </c>
      <c r="AZ20" s="20">
        <v>75</v>
      </c>
      <c r="BA20" s="20">
        <v>206.25</v>
      </c>
      <c r="BB20" s="20">
        <v>22.5</v>
      </c>
      <c r="BC20" s="20">
        <v>60</v>
      </c>
      <c r="BD20" s="20">
        <v>0.86842105263157898</v>
      </c>
      <c r="BE20" s="20">
        <v>187.5</v>
      </c>
      <c r="BF20" s="20">
        <v>343.75</v>
      </c>
      <c r="BG20" s="20">
        <v>0.21818181818181817</v>
      </c>
      <c r="BH20" s="20">
        <v>125</v>
      </c>
      <c r="BI20" s="32">
        <f>AU20-BH20</f>
        <v>-123.5</v>
      </c>
      <c r="BJ20" s="33">
        <f t="shared" si="16"/>
        <v>-523794.375</v>
      </c>
      <c r="BK20" s="33">
        <f>BI20*BG20</f>
        <v>-26.945454545454545</v>
      </c>
      <c r="BL20" s="34">
        <f t="shared" si="6"/>
        <v>-98.8</v>
      </c>
      <c r="BM20" s="35">
        <f t="shared" si="7"/>
        <v>197.37894488930758</v>
      </c>
      <c r="BN20" s="36">
        <f>(BB20*BH20)</f>
        <v>2812.5</v>
      </c>
      <c r="BO20" s="37">
        <f t="shared" si="8"/>
        <v>530156.25</v>
      </c>
      <c r="BP20" s="37">
        <f t="shared" si="9"/>
        <v>-2.3295019157088123E-4</v>
      </c>
      <c r="BQ20" s="20">
        <v>107</v>
      </c>
      <c r="BR20" s="20">
        <v>93</v>
      </c>
      <c r="BS20" s="20">
        <v>255.75</v>
      </c>
      <c r="BT20" s="20">
        <v>27.9</v>
      </c>
      <c r="BU20" s="20">
        <v>86.915887850467286</v>
      </c>
      <c r="BV20" s="20">
        <v>1.037525354969574</v>
      </c>
      <c r="BW20" s="20">
        <v>160.5</v>
      </c>
      <c r="BX20" s="20">
        <v>294.25</v>
      </c>
      <c r="BY20" s="20">
        <v>0.31605777400169921</v>
      </c>
      <c r="BZ20" s="20">
        <v>70</v>
      </c>
      <c r="CA20" s="32">
        <f>BM20-BZ20</f>
        <v>127.37894488930758</v>
      </c>
      <c r="CB20" s="33">
        <f t="shared" si="17"/>
        <v>573950.41882948647</v>
      </c>
      <c r="CC20" s="33">
        <f>CA20*BY20</f>
        <v>40.259105776399672</v>
      </c>
      <c r="CD20" s="34">
        <f t="shared" si="10"/>
        <v>181.96992127043939</v>
      </c>
      <c r="CE20" s="35">
        <f t="shared" si="11"/>
        <v>158.38040906370159</v>
      </c>
      <c r="CF20" s="36">
        <f>(BT20*BZ20)</f>
        <v>1953</v>
      </c>
      <c r="CG20" s="37">
        <f t="shared" si="12"/>
        <v>315409.49999999994</v>
      </c>
      <c r="CH20" s="37">
        <f t="shared" si="13"/>
        <v>4.0385259445041316E-4</v>
      </c>
    </row>
    <row r="21" spans="1:86" x14ac:dyDescent="0.25">
      <c r="A21" s="20" t="s">
        <v>26</v>
      </c>
      <c r="B21" s="19">
        <f xml:space="preserve"> SUM('Store 1'!B25 +'Store 2'!B25+'Store 3'!B25+'Store 4'!B25+'Store 5'!B25+'Store 6'!B25+'Store 7'!B25+'Store 8'!B25+'Store 9'!B25+'Store 10'!B25)</f>
        <v>100</v>
      </c>
      <c r="C21" s="20">
        <f>Warehouse!B25</f>
        <v>150</v>
      </c>
      <c r="D21" s="29">
        <f t="shared" si="0"/>
        <v>1.5</v>
      </c>
      <c r="E21" s="20">
        <v>150</v>
      </c>
      <c r="F21" s="30">
        <v>100</v>
      </c>
      <c r="G21" s="20">
        <v>50</v>
      </c>
      <c r="H21" s="20">
        <v>50</v>
      </c>
      <c r="I21" s="31">
        <v>0.5</v>
      </c>
      <c r="J21" s="31">
        <v>25</v>
      </c>
      <c r="K21" s="31">
        <v>30</v>
      </c>
      <c r="L21" s="29">
        <f t="shared" si="1"/>
        <v>0.83333333333333337</v>
      </c>
      <c r="M21" s="31">
        <f>K21-J21</f>
        <v>5</v>
      </c>
      <c r="N21" s="31">
        <f>M21/H21</f>
        <v>0.1</v>
      </c>
      <c r="O21" s="41">
        <f>('Store 1'!C25+'Store 2'!C25 + 'Store 3'!C25 + 'Store 4'!C25 + 'Store 5'!C25+ 'Store 6'!C25+'Store 7'!C25+'Store 8'!C25+'Store 9'!C25+'Store 10'!C25)</f>
        <v>40</v>
      </c>
      <c r="P21" s="41">
        <f>B21-O21</f>
        <v>60</v>
      </c>
      <c r="Q21" s="36">
        <f t="shared" si="14"/>
        <v>55.000000000000007</v>
      </c>
      <c r="R21" s="36">
        <f>P21*N21</f>
        <v>6</v>
      </c>
      <c r="S21" s="34">
        <f>P21/O21*100</f>
        <v>150</v>
      </c>
      <c r="T21" s="35">
        <f t="shared" si="2"/>
        <v>0.78571428571428581</v>
      </c>
      <c r="U21" s="36">
        <f>(I21*O21)</f>
        <v>20</v>
      </c>
      <c r="V21" s="37">
        <f t="shared" si="3"/>
        <v>36.666666666666671</v>
      </c>
      <c r="W21" s="37">
        <f>P21/AVERAGE(V21)</f>
        <v>1.6363636363636362</v>
      </c>
      <c r="X21" s="20">
        <v>63</v>
      </c>
      <c r="Y21" s="20">
        <v>37</v>
      </c>
      <c r="Z21" s="20">
        <v>33.916666666666671</v>
      </c>
      <c r="AA21" s="20">
        <v>3.7</v>
      </c>
      <c r="AB21" s="20">
        <v>58.730158730158735</v>
      </c>
      <c r="AC21" s="20">
        <v>0.41615541922290394</v>
      </c>
      <c r="AD21" s="20">
        <v>31.5</v>
      </c>
      <c r="AE21" s="20">
        <v>57.750000000000007</v>
      </c>
      <c r="AF21" s="20">
        <v>0.64069264069264065</v>
      </c>
      <c r="AG21" s="20">
        <v>0</v>
      </c>
      <c r="AH21" s="32">
        <f>T21-AG21</f>
        <v>0.78571428571428581</v>
      </c>
      <c r="AI21" s="33">
        <f t="shared" si="15"/>
        <v>94.482142857142875</v>
      </c>
      <c r="AJ21" s="33">
        <f>AH21*AF21</f>
        <v>0.50340136054421769</v>
      </c>
      <c r="AK21" s="34" t="e">
        <f>AH21/AG21*100</f>
        <v>#DIV/0!</v>
      </c>
      <c r="AL21" s="35">
        <f t="shared" si="4"/>
        <v>32.5</v>
      </c>
      <c r="AM21" s="36">
        <f>(AA21*AG21)</f>
        <v>0</v>
      </c>
      <c r="AN21" s="37">
        <f t="shared" si="5"/>
        <v>0</v>
      </c>
      <c r="AO21" s="37" t="e">
        <f>AH21/AVERAGE(AN21)</f>
        <v>#DIV/0!</v>
      </c>
      <c r="AP21" s="20">
        <v>40</v>
      </c>
      <c r="AQ21" s="20">
        <v>60</v>
      </c>
      <c r="AR21" s="20">
        <v>55.000000000000007</v>
      </c>
      <c r="AS21" s="20">
        <v>6</v>
      </c>
      <c r="AT21" s="20">
        <v>150</v>
      </c>
      <c r="AU21" s="20">
        <v>0.78571428571428581</v>
      </c>
      <c r="AV21" s="20">
        <v>20</v>
      </c>
      <c r="AW21" s="20">
        <v>36.666666666666671</v>
      </c>
      <c r="AX21" s="20">
        <v>1.6363636363636362</v>
      </c>
      <c r="AY21" s="20">
        <v>58</v>
      </c>
      <c r="AZ21" s="20">
        <v>42</v>
      </c>
      <c r="BA21" s="20">
        <v>38.5</v>
      </c>
      <c r="BB21" s="20">
        <v>4.2</v>
      </c>
      <c r="BC21" s="20">
        <v>72.41379310344827</v>
      </c>
      <c r="BD21" s="20">
        <v>0.48734177215189872</v>
      </c>
      <c r="BE21" s="20">
        <v>29</v>
      </c>
      <c r="BF21" s="20">
        <v>53.166666666666671</v>
      </c>
      <c r="BG21" s="20">
        <v>0.78996865203761746</v>
      </c>
      <c r="BH21" s="20">
        <v>58</v>
      </c>
      <c r="BI21" s="32">
        <f>AU21-BH21</f>
        <v>-57.214285714285715</v>
      </c>
      <c r="BJ21" s="33">
        <f t="shared" si="16"/>
        <v>-7209.0000000000009</v>
      </c>
      <c r="BK21" s="33">
        <f>BI21*BG21</f>
        <v>-45.1974921630094</v>
      </c>
      <c r="BL21" s="34">
        <f t="shared" si="6"/>
        <v>-98.645320197044342</v>
      </c>
      <c r="BM21" s="35">
        <f t="shared" si="7"/>
        <v>39.544706527701592</v>
      </c>
      <c r="BN21" s="36">
        <f>(BB21*BH21)</f>
        <v>243.60000000000002</v>
      </c>
      <c r="BO21" s="37">
        <f t="shared" si="8"/>
        <v>7308.0000000000009</v>
      </c>
      <c r="BP21" s="37">
        <f t="shared" si="9"/>
        <v>-7.8289936664320894E-3</v>
      </c>
      <c r="BQ21" s="20">
        <v>30</v>
      </c>
      <c r="BR21" s="20">
        <v>70</v>
      </c>
      <c r="BS21" s="20">
        <v>64.166666666666671</v>
      </c>
      <c r="BT21" s="20">
        <v>7</v>
      </c>
      <c r="BU21" s="20">
        <v>233.33333333333334</v>
      </c>
      <c r="BV21" s="20">
        <v>0.98717948717948723</v>
      </c>
      <c r="BW21" s="20">
        <v>15</v>
      </c>
      <c r="BX21" s="20">
        <v>27.500000000000004</v>
      </c>
      <c r="BY21" s="20">
        <v>2.545454545454545</v>
      </c>
      <c r="BZ21" s="20">
        <v>45</v>
      </c>
      <c r="CA21" s="32">
        <f>BM21-BZ21</f>
        <v>-5.4552934722984077</v>
      </c>
      <c r="CB21" s="33">
        <f t="shared" si="17"/>
        <v>-610.99286889742166</v>
      </c>
      <c r="CC21" s="33">
        <f>CA21*BY21</f>
        <v>-13.88620156585049</v>
      </c>
      <c r="CD21" s="34">
        <f t="shared" si="10"/>
        <v>-12.12287438288535</v>
      </c>
      <c r="CE21" s="35">
        <f t="shared" si="11"/>
        <v>-89.681159420289688</v>
      </c>
      <c r="CF21" s="36">
        <f>(BT21*BZ21)</f>
        <v>315</v>
      </c>
      <c r="CG21" s="37">
        <f t="shared" si="12"/>
        <v>5040</v>
      </c>
      <c r="CH21" s="37">
        <f t="shared" si="13"/>
        <v>-1.0823994984719063E-3</v>
      </c>
    </row>
    <row r="22" spans="1:86" x14ac:dyDescent="0.25">
      <c r="A22" s="20" t="s">
        <v>23</v>
      </c>
      <c r="B22" s="19">
        <f xml:space="preserve"> SUM('Store 1'!B26 +'Store 2'!B26+'Store 3'!B26+'Store 4'!B26+'Store 5'!B26+'Store 6'!B26+'Store 7'!B26+'Store 8'!B26+'Store 9'!B26+'Store 10'!B26)</f>
        <v>200</v>
      </c>
      <c r="C22" s="20">
        <f>Warehouse!B26</f>
        <v>100</v>
      </c>
      <c r="D22" s="29">
        <f t="shared" si="0"/>
        <v>0.5</v>
      </c>
      <c r="E22" s="20">
        <v>100</v>
      </c>
      <c r="F22" s="30">
        <v>50</v>
      </c>
      <c r="G22" s="20">
        <v>50</v>
      </c>
      <c r="H22" s="20">
        <v>50</v>
      </c>
      <c r="I22" s="31">
        <v>1</v>
      </c>
      <c r="J22" s="31">
        <v>50</v>
      </c>
      <c r="K22" s="31">
        <v>60</v>
      </c>
      <c r="L22" s="29">
        <f t="shared" si="1"/>
        <v>0.83333333333333337</v>
      </c>
      <c r="M22" s="31">
        <f>K22-J22</f>
        <v>10</v>
      </c>
      <c r="N22" s="31">
        <f>M22/H22</f>
        <v>0.2</v>
      </c>
      <c r="O22" s="41">
        <f>('Store 1'!C26+'Store 2'!C26 + 'Store 3'!C26 + 'Store 4'!C26 + 'Store 5'!C26+ 'Store 6'!C26+'Store 7'!C26+'Store 8'!C26+'Store 9'!C26+'Store 10'!C26)</f>
        <v>200</v>
      </c>
      <c r="P22" s="41">
        <f>B22-O22</f>
        <v>0</v>
      </c>
      <c r="Q22" s="36">
        <f t="shared" si="14"/>
        <v>0</v>
      </c>
      <c r="R22" s="36">
        <f>P22*N22</f>
        <v>0</v>
      </c>
      <c r="S22" s="34">
        <f>P22/O22*100</f>
        <v>0</v>
      </c>
      <c r="T22" s="35">
        <f t="shared" si="2"/>
        <v>0</v>
      </c>
      <c r="U22" s="36">
        <f>(I22*O22)</f>
        <v>200</v>
      </c>
      <c r="V22" s="37">
        <f t="shared" si="3"/>
        <v>366.66666666666669</v>
      </c>
      <c r="W22" s="37">
        <f>P22/AVERAGE(V22)</f>
        <v>0</v>
      </c>
      <c r="X22" s="20">
        <v>200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200</v>
      </c>
      <c r="AE22" s="20">
        <v>366.66666666666669</v>
      </c>
      <c r="AF22" s="20">
        <v>0</v>
      </c>
      <c r="AG22" s="20">
        <v>200</v>
      </c>
      <c r="AH22" s="32">
        <f>T22-AG22</f>
        <v>-200</v>
      </c>
      <c r="AI22" s="33">
        <f t="shared" si="15"/>
        <v>0</v>
      </c>
      <c r="AJ22" s="33">
        <f>AH22*AF22</f>
        <v>0</v>
      </c>
      <c r="AK22" s="34">
        <f>AH22/AG22*100</f>
        <v>-100</v>
      </c>
      <c r="AL22" s="35">
        <f t="shared" si="4"/>
        <v>0</v>
      </c>
      <c r="AM22" s="36">
        <f>(AA22*AG22)</f>
        <v>0</v>
      </c>
      <c r="AN22" s="37">
        <f t="shared" si="5"/>
        <v>0</v>
      </c>
      <c r="AO22" s="37" t="e">
        <f>AH22/AVERAGE(AN22)</f>
        <v>#DIV/0!</v>
      </c>
      <c r="AP22" s="20">
        <v>200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200</v>
      </c>
      <c r="AW22" s="20">
        <v>366.66666666666669</v>
      </c>
      <c r="AX22" s="20">
        <v>0</v>
      </c>
      <c r="AY22" s="20">
        <v>200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200</v>
      </c>
      <c r="BF22" s="20">
        <v>366.66666666666669</v>
      </c>
      <c r="BG22" s="20">
        <v>0</v>
      </c>
      <c r="BH22" s="20">
        <v>200</v>
      </c>
      <c r="BI22" s="32">
        <f>AU22-BH22</f>
        <v>-200</v>
      </c>
      <c r="BJ22" s="33">
        <f t="shared" si="16"/>
        <v>0</v>
      </c>
      <c r="BK22" s="33">
        <f>BI22*BG22</f>
        <v>0</v>
      </c>
      <c r="BL22" s="34">
        <f t="shared" si="6"/>
        <v>-100</v>
      </c>
      <c r="BM22" s="35">
        <f t="shared" si="7"/>
        <v>0</v>
      </c>
      <c r="BN22" s="36">
        <f>(BB22*BH22)</f>
        <v>0</v>
      </c>
      <c r="BO22" s="37">
        <f t="shared" si="8"/>
        <v>0</v>
      </c>
      <c r="BP22" s="37">
        <f t="shared" si="9"/>
        <v>0</v>
      </c>
      <c r="BQ22" s="20">
        <v>200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200</v>
      </c>
      <c r="BX22" s="20">
        <v>366.66666666666669</v>
      </c>
      <c r="BY22" s="20">
        <v>0</v>
      </c>
      <c r="BZ22" s="20">
        <v>200</v>
      </c>
      <c r="CA22" s="32">
        <f>BM22-BZ22</f>
        <v>-200</v>
      </c>
      <c r="CB22" s="33">
        <f t="shared" si="17"/>
        <v>0</v>
      </c>
      <c r="CC22" s="33">
        <f>CA22*BY22</f>
        <v>0</v>
      </c>
      <c r="CD22" s="34">
        <f t="shared" si="10"/>
        <v>-100</v>
      </c>
      <c r="CE22" s="35">
        <f t="shared" si="11"/>
        <v>0</v>
      </c>
      <c r="CF22" s="36">
        <f>(BT22*BZ22)</f>
        <v>0</v>
      </c>
      <c r="CG22" s="37">
        <f t="shared" si="12"/>
        <v>0</v>
      </c>
      <c r="CH22" s="37">
        <f t="shared" si="13"/>
        <v>0</v>
      </c>
    </row>
    <row r="23" spans="1:86" x14ac:dyDescent="0.25">
      <c r="A23" s="20" t="s">
        <v>27</v>
      </c>
      <c r="B23" s="19">
        <f xml:space="preserve"> SUM('Store 1'!B27 +'Store 2'!B27+'Store 3'!B27+'Store 4'!B27+'Store 5'!B27+'Store 6'!B27+'Store 7'!B27+'Store 8'!B27+'Store 9'!B27+'Store 10'!B27)</f>
        <v>150</v>
      </c>
      <c r="C23" s="20">
        <f>Warehouse!B27</f>
        <v>50</v>
      </c>
      <c r="D23" s="29">
        <f t="shared" si="0"/>
        <v>0.33333333333333331</v>
      </c>
      <c r="E23" s="20">
        <v>50</v>
      </c>
      <c r="F23" s="30">
        <v>25</v>
      </c>
      <c r="G23" s="20">
        <v>25</v>
      </c>
      <c r="H23" s="20">
        <v>25</v>
      </c>
      <c r="I23" s="31">
        <v>3</v>
      </c>
      <c r="J23" s="31">
        <v>75</v>
      </c>
      <c r="K23" s="31">
        <v>90</v>
      </c>
      <c r="L23" s="29">
        <f t="shared" si="1"/>
        <v>0.83333333333333337</v>
      </c>
      <c r="M23" s="31">
        <f>K23-J23</f>
        <v>15</v>
      </c>
      <c r="N23" s="31">
        <f>M23/H23</f>
        <v>0.6</v>
      </c>
      <c r="O23" s="41">
        <f>('Store 1'!C27+'Store 2'!C27 + 'Store 3'!C27 + 'Store 4'!C27 + 'Store 5'!C27+ 'Store 6'!C27+'Store 7'!C27+'Store 8'!C27+'Store 9'!C27+'Store 10'!C27)</f>
        <v>115</v>
      </c>
      <c r="P23" s="41">
        <f>B23-O23</f>
        <v>35</v>
      </c>
      <c r="Q23" s="36">
        <f t="shared" si="14"/>
        <v>192.5</v>
      </c>
      <c r="R23" s="36">
        <f>P23*N23</f>
        <v>21</v>
      </c>
      <c r="S23" s="34">
        <f>P23/O23*100</f>
        <v>30.434782608695656</v>
      </c>
      <c r="T23" s="35">
        <f t="shared" si="2"/>
        <v>0.875</v>
      </c>
      <c r="U23" s="36">
        <f>(I23*O23)</f>
        <v>345</v>
      </c>
      <c r="V23" s="37">
        <f t="shared" si="3"/>
        <v>632.5</v>
      </c>
      <c r="W23" s="37">
        <f>P23/AVERAGE(V23)</f>
        <v>5.533596837944664E-2</v>
      </c>
      <c r="X23" s="20">
        <v>40</v>
      </c>
      <c r="Y23" s="20">
        <v>110</v>
      </c>
      <c r="Z23" s="20">
        <v>605</v>
      </c>
      <c r="AA23" s="20">
        <v>66</v>
      </c>
      <c r="AB23" s="20">
        <v>275</v>
      </c>
      <c r="AC23" s="20">
        <v>1.6351351351351351</v>
      </c>
      <c r="AD23" s="20">
        <v>120</v>
      </c>
      <c r="AE23" s="20">
        <v>220</v>
      </c>
      <c r="AF23" s="20">
        <v>0.5</v>
      </c>
      <c r="AG23" s="20">
        <v>0</v>
      </c>
      <c r="AH23" s="32">
        <f>T23-AG23</f>
        <v>0.875</v>
      </c>
      <c r="AI23" s="33">
        <f t="shared" si="15"/>
        <v>6987.75</v>
      </c>
      <c r="AJ23" s="33">
        <f>AH23*AF23</f>
        <v>0.4375</v>
      </c>
      <c r="AK23" s="34" t="e">
        <f>AH23/AG23*100</f>
        <v>#DIV/0!</v>
      </c>
      <c r="AL23" s="35">
        <f t="shared" si="4"/>
        <v>121</v>
      </c>
      <c r="AM23" s="36">
        <f>(AA23*AG23)</f>
        <v>0</v>
      </c>
      <c r="AN23" s="37">
        <f t="shared" si="5"/>
        <v>0</v>
      </c>
      <c r="AO23" s="37" t="e">
        <f>AH23/AVERAGE(AN23)</f>
        <v>#DIV/0!</v>
      </c>
      <c r="AP23" s="20">
        <v>50</v>
      </c>
      <c r="AQ23" s="20">
        <v>100</v>
      </c>
      <c r="AR23" s="20">
        <v>550</v>
      </c>
      <c r="AS23" s="20">
        <v>60</v>
      </c>
      <c r="AT23" s="20">
        <v>200</v>
      </c>
      <c r="AU23" s="20">
        <v>1.5714285714285714</v>
      </c>
      <c r="AV23" s="20">
        <v>150</v>
      </c>
      <c r="AW23" s="20">
        <v>275</v>
      </c>
      <c r="AX23" s="20">
        <v>0.36363636363636365</v>
      </c>
      <c r="AY23" s="20">
        <v>105</v>
      </c>
      <c r="AZ23" s="20">
        <v>45</v>
      </c>
      <c r="BA23" s="20">
        <v>247.5</v>
      </c>
      <c r="BB23" s="20">
        <v>27</v>
      </c>
      <c r="BC23" s="20">
        <v>42.857142857142854</v>
      </c>
      <c r="BD23" s="20">
        <v>1.03125</v>
      </c>
      <c r="BE23" s="20">
        <v>315</v>
      </c>
      <c r="BF23" s="20">
        <v>577.5</v>
      </c>
      <c r="BG23" s="20">
        <v>7.792207792207792E-2</v>
      </c>
      <c r="BH23" s="20">
        <v>95</v>
      </c>
      <c r="BI23" s="32">
        <f>AU23-BH23</f>
        <v>-93.428571428571431</v>
      </c>
      <c r="BJ23" s="33">
        <f t="shared" si="16"/>
        <v>-797132.57142857148</v>
      </c>
      <c r="BK23" s="33">
        <f>BI23*BG23</f>
        <v>-7.2801484230055662</v>
      </c>
      <c r="BL23" s="34">
        <f t="shared" si="6"/>
        <v>-98.345864661654133</v>
      </c>
      <c r="BM23" s="35">
        <f t="shared" si="7"/>
        <v>328.36626846348503</v>
      </c>
      <c r="BN23" s="36">
        <f>(BB23*BH23)</f>
        <v>2565</v>
      </c>
      <c r="BO23" s="37">
        <f t="shared" si="8"/>
        <v>810540</v>
      </c>
      <c r="BP23" s="37">
        <f t="shared" si="9"/>
        <v>-1.1526707063016191E-4</v>
      </c>
      <c r="BQ23" s="20">
        <v>70</v>
      </c>
      <c r="BR23" s="20">
        <v>80</v>
      </c>
      <c r="BS23" s="20">
        <v>440</v>
      </c>
      <c r="BT23" s="20">
        <v>48</v>
      </c>
      <c r="BU23" s="20">
        <v>114.28571428571428</v>
      </c>
      <c r="BV23" s="20">
        <v>1.4193548387096775</v>
      </c>
      <c r="BW23" s="20">
        <v>210</v>
      </c>
      <c r="BX23" s="20">
        <v>385</v>
      </c>
      <c r="BY23" s="20">
        <v>0.20779220779220781</v>
      </c>
      <c r="BZ23" s="20">
        <v>60</v>
      </c>
      <c r="CA23" s="32">
        <f>BM23-BZ23</f>
        <v>268.36626846348503</v>
      </c>
      <c r="CB23" s="33">
        <f t="shared" si="17"/>
        <v>2718013.5669981763</v>
      </c>
      <c r="CC23" s="33">
        <f>CA23*BY23</f>
        <v>55.764419420983906</v>
      </c>
      <c r="CD23" s="34">
        <f t="shared" si="10"/>
        <v>447.27711410580844</v>
      </c>
      <c r="CE23" s="35">
        <f t="shared" si="11"/>
        <v>210.02175784308906</v>
      </c>
      <c r="CF23" s="36">
        <f>(BT23*BZ23)</f>
        <v>2880</v>
      </c>
      <c r="CG23" s="37">
        <f t="shared" si="12"/>
        <v>607680</v>
      </c>
      <c r="CH23" s="37">
        <f t="shared" si="13"/>
        <v>4.4162432277429736E-4</v>
      </c>
    </row>
    <row r="24" spans="1:86" x14ac:dyDescent="0.25">
      <c r="A24" s="20" t="s">
        <v>28</v>
      </c>
      <c r="B24" s="19">
        <f xml:space="preserve"> SUM('Store 1'!B28 +'Store 2'!B28+'Store 3'!B28+'Store 4'!B28+'Store 5'!B28+'Store 6'!B28+'Store 7'!B28+'Store 8'!B28+'Store 9'!B28+'Store 10'!B28)</f>
        <v>150</v>
      </c>
      <c r="C24" s="20">
        <f>Warehouse!B28</f>
        <v>50</v>
      </c>
      <c r="D24" s="29">
        <f t="shared" si="0"/>
        <v>0.33333333333333331</v>
      </c>
      <c r="E24" s="20">
        <v>50</v>
      </c>
      <c r="F24" s="30">
        <v>25</v>
      </c>
      <c r="G24" s="20">
        <v>25</v>
      </c>
      <c r="H24" s="20">
        <v>25</v>
      </c>
      <c r="I24" s="31">
        <v>4.5</v>
      </c>
      <c r="J24" s="31">
        <v>112.5</v>
      </c>
      <c r="K24" s="31">
        <v>135</v>
      </c>
      <c r="L24" s="29">
        <f t="shared" si="1"/>
        <v>0.83333333333333337</v>
      </c>
      <c r="M24" s="31">
        <f>K24-J24</f>
        <v>22.5</v>
      </c>
      <c r="N24" s="31">
        <f>M24/H24</f>
        <v>0.9</v>
      </c>
      <c r="O24" s="41">
        <f>('Store 1'!C28+'Store 2'!C28 + 'Store 3'!C28 + 'Store 4'!C28 + 'Store 5'!C28+ 'Store 6'!C28+'Store 7'!C28+'Store 8'!C28+'Store 9'!C28+'Store 10'!C28)</f>
        <v>129</v>
      </c>
      <c r="P24" s="41">
        <f>B24-O24</f>
        <v>21</v>
      </c>
      <c r="Q24" s="36">
        <f t="shared" si="14"/>
        <v>173.25</v>
      </c>
      <c r="R24" s="36">
        <f>P24*N24</f>
        <v>18.900000000000002</v>
      </c>
      <c r="S24" s="34">
        <f>P24/O24*100</f>
        <v>16.279069767441861</v>
      </c>
      <c r="T24" s="35">
        <f t="shared" si="2"/>
        <v>0.77516778523489938</v>
      </c>
      <c r="U24" s="36">
        <f>(I24*O24)</f>
        <v>580.5</v>
      </c>
      <c r="V24" s="37">
        <f t="shared" si="3"/>
        <v>1064.25</v>
      </c>
      <c r="W24" s="37">
        <f>P24/AVERAGE(V24)</f>
        <v>1.9732205778717406E-2</v>
      </c>
      <c r="X24" s="20">
        <v>55</v>
      </c>
      <c r="Y24" s="20">
        <v>95</v>
      </c>
      <c r="Z24" s="20">
        <v>783.75</v>
      </c>
      <c r="AA24" s="20">
        <v>85.5</v>
      </c>
      <c r="AB24" s="20">
        <v>172.72727272727272</v>
      </c>
      <c r="AC24" s="20">
        <v>1.6243523316062176</v>
      </c>
      <c r="AD24" s="20">
        <v>247.5</v>
      </c>
      <c r="AE24" s="20">
        <v>453.75</v>
      </c>
      <c r="AF24" s="20">
        <v>0.20936639118457301</v>
      </c>
      <c r="AG24" s="20">
        <v>125</v>
      </c>
      <c r="AH24" s="32">
        <f>T24-AG24</f>
        <v>-124.2248322147651</v>
      </c>
      <c r="AI24" s="33">
        <f t="shared" si="15"/>
        <v>-2639373.9538590605</v>
      </c>
      <c r="AJ24" s="33">
        <f>AH24*AF24</f>
        <v>-26.008504816314456</v>
      </c>
      <c r="AK24" s="34">
        <f>AH24/AG24*100</f>
        <v>-99.379865771812078</v>
      </c>
      <c r="AL24" s="35">
        <f t="shared" si="4"/>
        <v>251.45939782750236</v>
      </c>
      <c r="AM24" s="36">
        <f>(AA24*AG24)</f>
        <v>10687.5</v>
      </c>
      <c r="AN24" s="37">
        <f t="shared" si="5"/>
        <v>2655843.75</v>
      </c>
      <c r="AO24" s="37">
        <f>AH24/AVERAGE(AN24)</f>
        <v>-4.6774149350753447E-5</v>
      </c>
      <c r="AP24" s="20">
        <v>85</v>
      </c>
      <c r="AQ24" s="20">
        <v>65</v>
      </c>
      <c r="AR24" s="20">
        <v>536.25</v>
      </c>
      <c r="AS24" s="20">
        <v>58.5</v>
      </c>
      <c r="AT24" s="20">
        <v>76.470588235294116</v>
      </c>
      <c r="AU24" s="20">
        <v>1.4205298013245033</v>
      </c>
      <c r="AV24" s="20">
        <v>382.5</v>
      </c>
      <c r="AW24" s="20">
        <v>701.25</v>
      </c>
      <c r="AX24" s="20">
        <v>9.2691622103386814E-2</v>
      </c>
      <c r="AY24" s="20">
        <v>95</v>
      </c>
      <c r="AZ24" s="20">
        <v>55</v>
      </c>
      <c r="BA24" s="20">
        <v>453.75</v>
      </c>
      <c r="BB24" s="20">
        <v>49.5</v>
      </c>
      <c r="BC24" s="20">
        <v>57.894736842105267</v>
      </c>
      <c r="BD24" s="20">
        <v>1.3248175182481752</v>
      </c>
      <c r="BE24" s="20">
        <v>427.5</v>
      </c>
      <c r="BF24" s="20">
        <v>783.75</v>
      </c>
      <c r="BG24" s="20">
        <v>7.0175438596491224E-2</v>
      </c>
      <c r="BH24" s="20">
        <v>70</v>
      </c>
      <c r="BI24" s="32">
        <f>AU24-BH24</f>
        <v>-68.579470198675494</v>
      </c>
      <c r="BJ24" s="33">
        <f t="shared" si="16"/>
        <v>-1454621.9975165562</v>
      </c>
      <c r="BK24" s="33">
        <f>BI24*BG24</f>
        <v>-4.8125943999070522</v>
      </c>
      <c r="BL24" s="34">
        <f t="shared" si="6"/>
        <v>-97.970671712393568</v>
      </c>
      <c r="BM24" s="35">
        <f t="shared" si="7"/>
        <v>437.52191066321598</v>
      </c>
      <c r="BN24" s="36">
        <f>(BB24*BH24)</f>
        <v>3465</v>
      </c>
      <c r="BO24" s="37">
        <f t="shared" si="8"/>
        <v>1484752.5</v>
      </c>
      <c r="BP24" s="37">
        <f t="shared" si="9"/>
        <v>-4.6189159606517247E-5</v>
      </c>
      <c r="BQ24" s="20">
        <v>85</v>
      </c>
      <c r="BR24" s="20">
        <v>65</v>
      </c>
      <c r="BS24" s="20">
        <v>536.25</v>
      </c>
      <c r="BT24" s="20">
        <v>58.5</v>
      </c>
      <c r="BU24" s="20">
        <v>76.470588235294116</v>
      </c>
      <c r="BV24" s="20">
        <v>1.4205298013245033</v>
      </c>
      <c r="BW24" s="20">
        <v>382.5</v>
      </c>
      <c r="BX24" s="20">
        <v>701.25</v>
      </c>
      <c r="BY24" s="20">
        <v>9.2691622103386814E-2</v>
      </c>
      <c r="BZ24" s="20">
        <v>80</v>
      </c>
      <c r="CA24" s="32">
        <f>BM24-BZ24</f>
        <v>357.52191066321598</v>
      </c>
      <c r="CB24" s="33">
        <f t="shared" si="17"/>
        <v>8020914.6852515843</v>
      </c>
      <c r="CC24" s="33">
        <f>CA24*BY24</f>
        <v>33.139285836875636</v>
      </c>
      <c r="CD24" s="34">
        <f t="shared" si="10"/>
        <v>446.90238832902003</v>
      </c>
      <c r="CE24" s="35">
        <f t="shared" si="11"/>
        <v>382.03870190192856</v>
      </c>
      <c r="CF24" s="36">
        <f>(BT24*BZ24)</f>
        <v>4680</v>
      </c>
      <c r="CG24" s="37">
        <f t="shared" si="12"/>
        <v>1794780</v>
      </c>
      <c r="CH24" s="37">
        <f t="shared" si="13"/>
        <v>1.9920096650465015E-4</v>
      </c>
    </row>
    <row r="25" spans="1:86" x14ac:dyDescent="0.25">
      <c r="A25" s="20" t="s">
        <v>24</v>
      </c>
      <c r="B25" s="19">
        <f xml:space="preserve"> SUM('Store 1'!B29 +'Store 2'!B29+'Store 3'!B29+'Store 4'!B29+'Store 5'!B29+'Store 6'!B29+'Store 7'!B29+'Store 8'!B29+'Store 9'!B29+'Store 10'!B29)</f>
        <v>100</v>
      </c>
      <c r="C25" s="20">
        <f>Warehouse!B29</f>
        <v>20</v>
      </c>
      <c r="D25" s="29">
        <f t="shared" si="0"/>
        <v>0.2</v>
      </c>
      <c r="E25" s="20">
        <v>20</v>
      </c>
      <c r="F25" s="30">
        <v>10</v>
      </c>
      <c r="G25" s="20">
        <v>10</v>
      </c>
      <c r="H25" s="20">
        <v>10</v>
      </c>
      <c r="I25" s="31">
        <v>8</v>
      </c>
      <c r="J25" s="31">
        <v>80</v>
      </c>
      <c r="K25" s="31">
        <v>96</v>
      </c>
      <c r="L25" s="29">
        <f t="shared" si="1"/>
        <v>0.83333333333333337</v>
      </c>
      <c r="M25" s="31">
        <f>K25-J25</f>
        <v>16</v>
      </c>
      <c r="N25" s="31">
        <f>M25/H25</f>
        <v>1.6</v>
      </c>
      <c r="O25" s="41">
        <f>('Store 1'!C29+'Store 2'!C29 + 'Store 3'!C29 + 'Store 4'!C29 + 'Store 5'!C29+ 'Store 6'!C29+'Store 7'!C29+'Store 8'!C29+'Store 9'!C29+'Store 10'!C29)</f>
        <v>65</v>
      </c>
      <c r="P25" s="41">
        <f>B25-O25</f>
        <v>35</v>
      </c>
      <c r="Q25" s="36">
        <f t="shared" si="14"/>
        <v>513.33333333333337</v>
      </c>
      <c r="R25" s="36">
        <f>P25*N25</f>
        <v>56</v>
      </c>
      <c r="S25" s="34">
        <f>P25/O25*100</f>
        <v>53.846153846153847</v>
      </c>
      <c r="T25" s="35">
        <f t="shared" si="2"/>
        <v>1.4879227053140098</v>
      </c>
      <c r="U25" s="36">
        <f>(I25*O25)</f>
        <v>520</v>
      </c>
      <c r="V25" s="37">
        <f t="shared" si="3"/>
        <v>953.33333333333337</v>
      </c>
      <c r="W25" s="37">
        <f>P25/AVERAGE(V25)</f>
        <v>3.6713286713286712E-2</v>
      </c>
      <c r="X25" s="20">
        <v>70</v>
      </c>
      <c r="Y25" s="20">
        <v>30</v>
      </c>
      <c r="Z25" s="20">
        <v>440.00000000000006</v>
      </c>
      <c r="AA25" s="20">
        <v>48</v>
      </c>
      <c r="AB25" s="20">
        <v>42.857142857142854</v>
      </c>
      <c r="AC25" s="20">
        <v>1.4193548387096777</v>
      </c>
      <c r="AD25" s="20">
        <v>560</v>
      </c>
      <c r="AE25" s="20">
        <v>1026.6666666666667</v>
      </c>
      <c r="AF25" s="20">
        <v>2.922077922077922E-2</v>
      </c>
      <c r="AG25" s="20">
        <v>45</v>
      </c>
      <c r="AH25" s="32">
        <f>T25-AG25</f>
        <v>-43.512077294685987</v>
      </c>
      <c r="AI25" s="33">
        <f t="shared" si="15"/>
        <v>-1171693.2173913042</v>
      </c>
      <c r="AJ25" s="33">
        <f>AH25*AF25</f>
        <v>-1.2714568040654997</v>
      </c>
      <c r="AK25" s="34">
        <f>AH25/AG25*100</f>
        <v>-96.693505099302186</v>
      </c>
      <c r="AL25" s="35">
        <f t="shared" si="4"/>
        <v>573.35332288467941</v>
      </c>
      <c r="AM25" s="36">
        <f>(AA25*AG25)</f>
        <v>2160</v>
      </c>
      <c r="AN25" s="37">
        <f t="shared" si="5"/>
        <v>1211760</v>
      </c>
      <c r="AO25" s="37">
        <f>AH25/AVERAGE(AN25)</f>
        <v>-3.5908164401107469E-5</v>
      </c>
      <c r="AP25" s="20">
        <v>35</v>
      </c>
      <c r="AQ25" s="20">
        <v>65</v>
      </c>
      <c r="AR25" s="20">
        <v>953.33333333333337</v>
      </c>
      <c r="AS25" s="20">
        <v>104</v>
      </c>
      <c r="AT25" s="20">
        <v>185.71428571428572</v>
      </c>
      <c r="AU25" s="20">
        <v>1.7177177177177179</v>
      </c>
      <c r="AV25" s="20">
        <v>280</v>
      </c>
      <c r="AW25" s="20">
        <v>513.33333333333337</v>
      </c>
      <c r="AX25" s="20">
        <v>0.12662337662337661</v>
      </c>
      <c r="AY25" s="20">
        <v>80</v>
      </c>
      <c r="AZ25" s="20">
        <v>20</v>
      </c>
      <c r="BA25" s="20">
        <v>293.33333333333337</v>
      </c>
      <c r="BB25" s="20">
        <v>32</v>
      </c>
      <c r="BC25" s="20">
        <v>25</v>
      </c>
      <c r="BD25" s="20">
        <v>1.2222222222222223</v>
      </c>
      <c r="BE25" s="20">
        <v>640</v>
      </c>
      <c r="BF25" s="20">
        <v>1173.3333333333335</v>
      </c>
      <c r="BG25" s="20">
        <v>1.7045454545454544E-2</v>
      </c>
      <c r="BH25" s="20">
        <v>55</v>
      </c>
      <c r="BI25" s="32">
        <f>AU25-BH25</f>
        <v>-53.282282282282281</v>
      </c>
      <c r="BJ25" s="33">
        <f t="shared" si="16"/>
        <v>-1092926.1741741742</v>
      </c>
      <c r="BK25" s="33">
        <f>BI25*BG25</f>
        <v>-0.90822072072072069</v>
      </c>
      <c r="BL25" s="34">
        <f t="shared" si="6"/>
        <v>-96.876876876876878</v>
      </c>
      <c r="BM25" s="35">
        <f t="shared" si="7"/>
        <v>662.36623891413592</v>
      </c>
      <c r="BN25" s="36">
        <f>(BB25*BH25)</f>
        <v>1760</v>
      </c>
      <c r="BO25" s="37">
        <f t="shared" si="8"/>
        <v>1128160</v>
      </c>
      <c r="BP25" s="37">
        <f t="shared" si="9"/>
        <v>-4.722936665214356E-5</v>
      </c>
      <c r="BQ25" s="20">
        <v>30</v>
      </c>
      <c r="BR25" s="20">
        <v>70</v>
      </c>
      <c r="BS25" s="20">
        <v>1026.6666666666667</v>
      </c>
      <c r="BT25" s="20">
        <v>112</v>
      </c>
      <c r="BU25" s="20">
        <v>233.33333333333334</v>
      </c>
      <c r="BV25" s="20">
        <v>1.7401129943502827</v>
      </c>
      <c r="BW25" s="20">
        <v>240</v>
      </c>
      <c r="BX25" s="20">
        <v>440.00000000000006</v>
      </c>
      <c r="BY25" s="20">
        <v>0.15909090909090906</v>
      </c>
      <c r="BZ25" s="20">
        <v>40</v>
      </c>
      <c r="CA25" s="32">
        <f>BM25-BZ25</f>
        <v>622.36623891413592</v>
      </c>
      <c r="CB25" s="33">
        <f t="shared" si="17"/>
        <v>16798909.520770356</v>
      </c>
      <c r="CC25" s="33">
        <f>CA25*BY25</f>
        <v>99.012810736339787</v>
      </c>
      <c r="CD25" s="34">
        <f t="shared" si="10"/>
        <v>1555.9155972853398</v>
      </c>
      <c r="CE25" s="35">
        <f t="shared" si="11"/>
        <v>240.86178224378435</v>
      </c>
      <c r="CF25" s="36">
        <f>(BT25*BZ25)</f>
        <v>4480</v>
      </c>
      <c r="CG25" s="37">
        <f t="shared" si="12"/>
        <v>1079680</v>
      </c>
      <c r="CH25" s="37">
        <f t="shared" si="13"/>
        <v>5.7643583183363207E-4</v>
      </c>
    </row>
    <row r="26" spans="1:86" x14ac:dyDescent="0.25">
      <c r="A26" s="20" t="s">
        <v>25</v>
      </c>
      <c r="B26" s="19">
        <f xml:space="preserve"> SUM('Store 1'!B30 +'Store 2'!B30+'Store 3'!B30+'Store 4'!B30+'Store 5'!B30+'Store 6'!B30+'Store 7'!B30+'Store 8'!B30+'Store 9'!B30+'Store 10'!B30)</f>
        <v>100</v>
      </c>
      <c r="C26" s="20">
        <f>Warehouse!B30</f>
        <v>150</v>
      </c>
      <c r="D26" s="29">
        <f t="shared" si="0"/>
        <v>1.5</v>
      </c>
      <c r="E26" s="20">
        <v>150</v>
      </c>
      <c r="F26" s="30">
        <v>100</v>
      </c>
      <c r="G26" s="20">
        <v>50</v>
      </c>
      <c r="H26" s="20">
        <v>50</v>
      </c>
      <c r="I26" s="31">
        <v>3.5</v>
      </c>
      <c r="J26" s="31">
        <v>175</v>
      </c>
      <c r="K26" s="31">
        <v>210</v>
      </c>
      <c r="L26" s="29">
        <f t="shared" si="1"/>
        <v>0.83333333333333337</v>
      </c>
      <c r="M26" s="31">
        <f>K26-J26</f>
        <v>35</v>
      </c>
      <c r="N26" s="31">
        <f>M26/H26</f>
        <v>0.7</v>
      </c>
      <c r="O26" s="41">
        <f>('Store 1'!C30+'Store 2'!C30 + 'Store 3'!C30 + 'Store 4'!C30 + 'Store 5'!C30+ 'Store 6'!C30+'Store 7'!C30+'Store 8'!C30+'Store 9'!C30+'Store 10'!C30)</f>
        <v>71</v>
      </c>
      <c r="P26" s="41">
        <f>B26-O26</f>
        <v>29</v>
      </c>
      <c r="Q26" s="36">
        <f t="shared" si="14"/>
        <v>186.08333333333334</v>
      </c>
      <c r="R26" s="36">
        <f>P26*N26</f>
        <v>20.299999999999997</v>
      </c>
      <c r="S26" s="34">
        <f>P26/O26*100</f>
        <v>40.845070422535215</v>
      </c>
      <c r="T26" s="35">
        <f t="shared" si="2"/>
        <v>1.078743961352657</v>
      </c>
      <c r="U26" s="36">
        <f>(I26*O26)</f>
        <v>248.5</v>
      </c>
      <c r="V26" s="37">
        <f t="shared" si="3"/>
        <v>455.58333333333337</v>
      </c>
      <c r="W26" s="37">
        <f>P26/AVERAGE(V26)</f>
        <v>6.3654655203950972E-2</v>
      </c>
      <c r="X26" s="20">
        <v>40</v>
      </c>
      <c r="Y26" s="20">
        <v>60</v>
      </c>
      <c r="Z26" s="20">
        <v>385</v>
      </c>
      <c r="AA26" s="20">
        <v>42</v>
      </c>
      <c r="AB26" s="20">
        <v>150</v>
      </c>
      <c r="AC26" s="20">
        <v>1.54</v>
      </c>
      <c r="AD26" s="20">
        <v>140</v>
      </c>
      <c r="AE26" s="20">
        <v>256.66666666666669</v>
      </c>
      <c r="AF26" s="20">
        <v>0.23376623376623376</v>
      </c>
      <c r="AG26" s="20">
        <v>30</v>
      </c>
      <c r="AH26" s="32">
        <f>T26-AG26</f>
        <v>-28.921256038647343</v>
      </c>
      <c r="AI26" s="33">
        <f t="shared" si="15"/>
        <v>-171271.67826086955</v>
      </c>
      <c r="AJ26" s="33">
        <f>AH26*AF26</f>
        <v>-6.7608130999435341</v>
      </c>
      <c r="AK26" s="34">
        <f>AH26/AG26*100</f>
        <v>-96.404186795491142</v>
      </c>
      <c r="AL26" s="35">
        <f t="shared" si="4"/>
        <v>144.57054602306229</v>
      </c>
      <c r="AM26" s="36">
        <f>(AA26*AG26)</f>
        <v>1260</v>
      </c>
      <c r="AN26" s="37">
        <f t="shared" si="5"/>
        <v>177660</v>
      </c>
      <c r="AO26" s="37">
        <f>AH26/AVERAGE(AN26)</f>
        <v>-1.6278991353510831E-4</v>
      </c>
      <c r="AP26" s="20">
        <v>50</v>
      </c>
      <c r="AQ26" s="20">
        <v>50</v>
      </c>
      <c r="AR26" s="20">
        <v>320.83333333333337</v>
      </c>
      <c r="AS26" s="20">
        <v>35</v>
      </c>
      <c r="AT26" s="20">
        <v>100</v>
      </c>
      <c r="AU26" s="20">
        <v>1.425925925925926</v>
      </c>
      <c r="AV26" s="20">
        <v>175</v>
      </c>
      <c r="AW26" s="20">
        <v>320.83333333333337</v>
      </c>
      <c r="AX26" s="20">
        <v>0.15584415584415581</v>
      </c>
      <c r="AY26" s="20">
        <v>60</v>
      </c>
      <c r="AZ26" s="20">
        <v>40</v>
      </c>
      <c r="BA26" s="20">
        <v>256.66666666666669</v>
      </c>
      <c r="BB26" s="20">
        <v>28</v>
      </c>
      <c r="BC26" s="20">
        <v>66.666666666666657</v>
      </c>
      <c r="BD26" s="20">
        <v>1.2833333333333334</v>
      </c>
      <c r="BE26" s="20">
        <v>210</v>
      </c>
      <c r="BF26" s="20">
        <v>385</v>
      </c>
      <c r="BG26" s="20">
        <v>0.1038961038961039</v>
      </c>
      <c r="BH26" s="20">
        <v>55</v>
      </c>
      <c r="BI26" s="32">
        <f>AU26-BH26</f>
        <v>-53.574074074074076</v>
      </c>
      <c r="BJ26" s="33">
        <f t="shared" si="16"/>
        <v>-316515.62962962966</v>
      </c>
      <c r="BK26" s="33">
        <f>BI26*BG26</f>
        <v>-5.5661375661375665</v>
      </c>
      <c r="BL26" s="34">
        <f t="shared" si="6"/>
        <v>-97.407407407407405</v>
      </c>
      <c r="BM26" s="35">
        <f t="shared" si="7"/>
        <v>219.03073019453061</v>
      </c>
      <c r="BN26" s="36">
        <f>(BB26*BH26)</f>
        <v>1540</v>
      </c>
      <c r="BO26" s="37">
        <f t="shared" si="8"/>
        <v>324940</v>
      </c>
      <c r="BP26" s="37">
        <f t="shared" si="9"/>
        <v>-1.6487374307279522E-4</v>
      </c>
      <c r="BQ26" s="20">
        <v>60</v>
      </c>
      <c r="BR26" s="20">
        <v>40</v>
      </c>
      <c r="BS26" s="20">
        <v>256.66666666666669</v>
      </c>
      <c r="BT26" s="20">
        <v>28</v>
      </c>
      <c r="BU26" s="20">
        <v>66.666666666666657</v>
      </c>
      <c r="BV26" s="20">
        <v>1.2833333333333334</v>
      </c>
      <c r="BW26" s="20">
        <v>210</v>
      </c>
      <c r="BX26" s="20">
        <v>385</v>
      </c>
      <c r="BY26" s="20">
        <v>0.1038961038961039</v>
      </c>
      <c r="BZ26" s="20">
        <v>75</v>
      </c>
      <c r="CA26" s="32">
        <f>BM26-BZ26</f>
        <v>144.03073019453061</v>
      </c>
      <c r="CB26" s="33">
        <f t="shared" si="17"/>
        <v>850933.55398928677</v>
      </c>
      <c r="CC26" s="33">
        <f>CA26*BY26</f>
        <v>14.964231708522661</v>
      </c>
      <c r="CD26" s="34">
        <f t="shared" si="10"/>
        <v>192.04097359270747</v>
      </c>
      <c r="CE26" s="35">
        <f t="shared" si="11"/>
        <v>207.14762959692547</v>
      </c>
      <c r="CF26" s="36">
        <f>(BT26*BZ26)</f>
        <v>2100</v>
      </c>
      <c r="CG26" s="37">
        <f t="shared" si="12"/>
        <v>443100</v>
      </c>
      <c r="CH26" s="37">
        <f t="shared" si="13"/>
        <v>3.2505242652794089E-4</v>
      </c>
    </row>
    <row r="27" spans="1:86" s="38" customFormat="1" x14ac:dyDescent="0.25">
      <c r="A27" s="42" t="s">
        <v>63</v>
      </c>
      <c r="B27" s="43">
        <f>SUM(B2:B26)</f>
        <v>4300</v>
      </c>
      <c r="C27" s="43">
        <f>SUM(C2:C26)</f>
        <v>2160</v>
      </c>
      <c r="D27" s="44">
        <f>SUM(D2:D26)</f>
        <v>13.233333333333334</v>
      </c>
      <c r="E27" s="43">
        <f>SUM(E2:E26)</f>
        <v>2160</v>
      </c>
      <c r="F27" s="43">
        <f>SUM(F2:F26)</f>
        <v>1130</v>
      </c>
      <c r="G27" s="43">
        <f>SUM(G2:G26)</f>
        <v>1030</v>
      </c>
      <c r="H27" s="43">
        <f>SUM(H2:H26)</f>
        <v>1030</v>
      </c>
      <c r="I27" s="43">
        <f>SUM(I2:I26)</f>
        <v>96</v>
      </c>
      <c r="J27" s="43">
        <f>SUM(J2:J26)</f>
        <v>3630</v>
      </c>
      <c r="K27" s="43">
        <f>SUM(K2:K26)</f>
        <v>4356</v>
      </c>
      <c r="L27" s="43">
        <f>AVERAGE(L2:L26)/100</f>
        <v>8.3333333333333332E-3</v>
      </c>
      <c r="M27" s="45">
        <f>SUM(M2:M26)</f>
        <v>726</v>
      </c>
      <c r="N27" s="45">
        <f>SUM(N2:N26)</f>
        <v>19.2</v>
      </c>
      <c r="O27" s="39">
        <f>SUM(O2:O26)</f>
        <v>2639</v>
      </c>
      <c r="P27" s="39">
        <f>SUM(P2:P26)</f>
        <v>1661</v>
      </c>
      <c r="Q27" s="39">
        <f>SUM(Q2:Q26)</f>
        <v>11242.000000000002</v>
      </c>
      <c r="R27" s="40">
        <f>SUM(R2:R26)</f>
        <v>1226.3999999999999</v>
      </c>
      <c r="S27" s="43">
        <f>SUM(S2:S26)</f>
        <v>1968.9593618941442</v>
      </c>
      <c r="T27" s="44">
        <f>SUM(T2:T26)</f>
        <v>28.290126247611564</v>
      </c>
      <c r="U27" s="45">
        <f>SUM(U2:U26)</f>
        <v>9793</v>
      </c>
      <c r="V27" s="45">
        <f>SUM(V2:V26)</f>
        <v>17953.833333333328</v>
      </c>
      <c r="W27" s="45">
        <f>SUM(W2:W26)</f>
        <v>5.0349570152943954</v>
      </c>
      <c r="X27" s="43">
        <f>SUM(X2:X26)</f>
        <v>2091</v>
      </c>
      <c r="Y27" s="43">
        <f t="shared" ref="Y27:CH27" si="18">SUM(Y2:Y26)</f>
        <v>2209</v>
      </c>
      <c r="Z27" s="43">
        <f t="shared" si="18"/>
        <v>15488.916666666666</v>
      </c>
      <c r="AA27" s="43">
        <f t="shared" si="18"/>
        <v>1689.7</v>
      </c>
      <c r="AB27" s="43">
        <f t="shared" si="18"/>
        <v>3592.8409072419026</v>
      </c>
      <c r="AC27" s="43">
        <f t="shared" si="18"/>
        <v>32.730460019025521</v>
      </c>
      <c r="AD27" s="43">
        <f t="shared" si="18"/>
        <v>7476.5</v>
      </c>
      <c r="AE27" s="43">
        <f t="shared" si="18"/>
        <v>13706.916666666664</v>
      </c>
      <c r="AF27" s="43">
        <f t="shared" si="18"/>
        <v>6.39721549330147</v>
      </c>
      <c r="AG27" s="43">
        <f t="shared" si="18"/>
        <v>1939</v>
      </c>
      <c r="AH27" s="43">
        <f t="shared" si="18"/>
        <v>-1711.6856802040013</v>
      </c>
      <c r="AI27" s="43">
        <f t="shared" si="18"/>
        <v>-41826472.188519843</v>
      </c>
      <c r="AJ27" s="43">
        <f t="shared" si="18"/>
        <v>-281.07092274436974</v>
      </c>
      <c r="AK27" s="43" t="e">
        <f t="shared" si="18"/>
        <v>#DIV/0!</v>
      </c>
      <c r="AL27" s="43">
        <f t="shared" si="18"/>
        <v>6527.0196696444882</v>
      </c>
      <c r="AM27" s="43">
        <f t="shared" si="18"/>
        <v>122298</v>
      </c>
      <c r="AN27" s="43">
        <f t="shared" si="18"/>
        <v>42537838</v>
      </c>
      <c r="AO27" s="43" t="e">
        <f t="shared" si="18"/>
        <v>#DIV/0!</v>
      </c>
      <c r="AP27" s="43">
        <f t="shared" si="18"/>
        <v>1636</v>
      </c>
      <c r="AQ27" s="43">
        <f t="shared" si="18"/>
        <v>2664</v>
      </c>
      <c r="AR27" s="43">
        <f t="shared" si="18"/>
        <v>18371.833333333332</v>
      </c>
      <c r="AS27" s="43">
        <f t="shared" si="18"/>
        <v>2004.2</v>
      </c>
      <c r="AT27" s="43">
        <f t="shared" si="18"/>
        <v>3454.6491203742225</v>
      </c>
      <c r="AU27" s="43">
        <f t="shared" si="18"/>
        <v>35.690988630989565</v>
      </c>
      <c r="AV27" s="43">
        <f t="shared" si="18"/>
        <v>5904</v>
      </c>
      <c r="AW27" s="43">
        <f t="shared" si="18"/>
        <v>10824</v>
      </c>
      <c r="AX27" s="43">
        <f t="shared" si="18"/>
        <v>8.753916820547305</v>
      </c>
      <c r="AY27" s="43">
        <f t="shared" si="18"/>
        <v>2015</v>
      </c>
      <c r="AZ27" s="43">
        <f t="shared" si="18"/>
        <v>2285</v>
      </c>
      <c r="BA27" s="43">
        <f t="shared" si="18"/>
        <v>15710.75</v>
      </c>
      <c r="BB27" s="43">
        <f t="shared" si="18"/>
        <v>1713.9</v>
      </c>
      <c r="BC27" s="43" t="e">
        <f t="shared" si="18"/>
        <v>#DIV/0!</v>
      </c>
      <c r="BD27" s="43">
        <f t="shared" si="18"/>
        <v>32.420103492077764</v>
      </c>
      <c r="BE27" s="43">
        <f t="shared" si="18"/>
        <v>7355.5</v>
      </c>
      <c r="BF27" s="43">
        <f t="shared" si="18"/>
        <v>13485.083333333334</v>
      </c>
      <c r="BG27" s="43" t="e">
        <f t="shared" si="18"/>
        <v>#DIV/0!</v>
      </c>
      <c r="BH27" s="43">
        <f t="shared" si="18"/>
        <v>1833</v>
      </c>
      <c r="BI27" s="43">
        <f t="shared" si="18"/>
        <v>-1598.5312335912324</v>
      </c>
      <c r="BJ27" s="43">
        <f t="shared" si="18"/>
        <v>-32966994.810330875</v>
      </c>
      <c r="BK27" s="43" t="e">
        <f t="shared" si="18"/>
        <v>#DIV/0!</v>
      </c>
      <c r="BL27" s="43">
        <f t="shared" si="18"/>
        <v>-2147.4392580905387</v>
      </c>
      <c r="BM27" s="43">
        <f t="shared" si="18"/>
        <v>6543.4306096452183</v>
      </c>
      <c r="BN27" s="43">
        <f t="shared" si="18"/>
        <v>127781.1</v>
      </c>
      <c r="BO27" s="43">
        <f t="shared" si="18"/>
        <v>33745748.75</v>
      </c>
      <c r="BP27" s="43">
        <f t="shared" si="18"/>
        <v>-9.4061605010905911E-3</v>
      </c>
      <c r="BQ27" s="43">
        <f t="shared" si="18"/>
        <v>2011</v>
      </c>
      <c r="BR27" s="43">
        <f t="shared" si="18"/>
        <v>2289</v>
      </c>
      <c r="BS27" s="43">
        <f t="shared" si="18"/>
        <v>15415.583333333334</v>
      </c>
      <c r="BT27" s="43">
        <f t="shared" si="18"/>
        <v>1681.7</v>
      </c>
      <c r="BU27" s="43">
        <f t="shared" si="18"/>
        <v>3922.3676119090028</v>
      </c>
      <c r="BV27" s="43">
        <f t="shared" si="18"/>
        <v>34.029661846556088</v>
      </c>
      <c r="BW27" s="43">
        <f t="shared" si="18"/>
        <v>7516.5</v>
      </c>
      <c r="BX27" s="43">
        <f t="shared" si="18"/>
        <v>13780.25</v>
      </c>
      <c r="BY27" s="43">
        <f t="shared" si="18"/>
        <v>10.531177924514472</v>
      </c>
      <c r="BZ27" s="43">
        <f t="shared" si="18"/>
        <v>2033</v>
      </c>
      <c r="CA27" s="43">
        <f t="shared" si="18"/>
        <v>4708.5972763118862</v>
      </c>
      <c r="CB27" s="43">
        <f t="shared" si="18"/>
        <v>152429955.60824001</v>
      </c>
      <c r="CC27" s="43">
        <f t="shared" si="18"/>
        <v>1008.7462561631498</v>
      </c>
      <c r="CD27" s="43">
        <f t="shared" si="18"/>
        <v>8094.1188401308254</v>
      </c>
      <c r="CE27" s="43">
        <f t="shared" si="18"/>
        <v>6213.3989202442071</v>
      </c>
      <c r="CF27" s="43">
        <f t="shared" si="18"/>
        <v>117856.5</v>
      </c>
      <c r="CG27" s="43">
        <f t="shared" si="18"/>
        <v>40960251.25</v>
      </c>
      <c r="CH27" s="43">
        <f t="shared" si="18"/>
        <v>0.27025289703784183</v>
      </c>
    </row>
  </sheetData>
  <pageMargins left="0.7" right="0.7" top="0.75" bottom="0.75" header="0.3" footer="0.3"/>
  <ignoredErrors>
    <ignoredError sqref="L27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7C40-703D-456B-AB1B-2111F9A351F2}">
  <dimension ref="A1:E30"/>
  <sheetViews>
    <sheetView zoomScaleNormal="100" workbookViewId="0">
      <selection activeCell="J12" sqref="J12"/>
    </sheetView>
  </sheetViews>
  <sheetFormatPr defaultRowHeight="15" x14ac:dyDescent="0.25"/>
  <cols>
    <col min="1" max="1" width="18.140625" bestFit="1" customWidth="1"/>
    <col min="2" max="2" width="18.140625" customWidth="1"/>
    <col min="3" max="3" width="16.85546875" customWidth="1"/>
    <col min="4" max="4" width="32" customWidth="1"/>
  </cols>
  <sheetData>
    <row r="1" spans="1:5" ht="30" x14ac:dyDescent="0.25">
      <c r="A1" t="s">
        <v>49</v>
      </c>
      <c r="B1" s="5" t="s">
        <v>35</v>
      </c>
      <c r="C1" s="1" t="s">
        <v>42</v>
      </c>
      <c r="D1" s="6" t="s">
        <v>43</v>
      </c>
      <c r="E1" s="5" t="s">
        <v>44</v>
      </c>
    </row>
    <row r="2" spans="1:5" x14ac:dyDescent="0.25">
      <c r="A2" s="2" t="s">
        <v>0</v>
      </c>
      <c r="B2" s="7"/>
      <c r="C2" s="2"/>
      <c r="D2" s="8"/>
      <c r="E2" s="7"/>
    </row>
    <row r="3" spans="1:5" x14ac:dyDescent="0.25">
      <c r="A3" t="s">
        <v>1</v>
      </c>
      <c r="B3" s="9">
        <v>100</v>
      </c>
      <c r="C3">
        <v>50</v>
      </c>
      <c r="D3" s="10">
        <v>50</v>
      </c>
      <c r="E3" s="9">
        <v>50</v>
      </c>
    </row>
    <row r="4" spans="1:5" x14ac:dyDescent="0.25">
      <c r="A4" t="s">
        <v>3</v>
      </c>
      <c r="B4" s="9">
        <v>50</v>
      </c>
      <c r="C4">
        <v>25</v>
      </c>
      <c r="D4" s="10">
        <v>25</v>
      </c>
      <c r="E4" s="9">
        <v>25</v>
      </c>
    </row>
    <row r="5" spans="1:5" x14ac:dyDescent="0.25">
      <c r="A5" t="s">
        <v>4</v>
      </c>
      <c r="B5" s="9">
        <v>100</v>
      </c>
      <c r="C5">
        <v>50</v>
      </c>
      <c r="D5" s="10">
        <v>50</v>
      </c>
      <c r="E5" s="9">
        <v>50</v>
      </c>
    </row>
    <row r="6" spans="1:5" x14ac:dyDescent="0.25">
      <c r="A6" t="s">
        <v>5</v>
      </c>
      <c r="B6" s="9">
        <v>100</v>
      </c>
      <c r="C6">
        <v>50</v>
      </c>
      <c r="D6" s="10">
        <v>50</v>
      </c>
      <c r="E6" s="9">
        <v>50</v>
      </c>
    </row>
    <row r="7" spans="1:5" x14ac:dyDescent="0.25">
      <c r="A7" t="s">
        <v>2</v>
      </c>
      <c r="B7" s="9">
        <v>100</v>
      </c>
      <c r="C7">
        <v>50</v>
      </c>
      <c r="D7" s="10">
        <v>50</v>
      </c>
      <c r="E7" s="9">
        <v>50</v>
      </c>
    </row>
    <row r="8" spans="1:5" x14ac:dyDescent="0.25">
      <c r="A8" t="s">
        <v>16</v>
      </c>
      <c r="B8" s="9">
        <v>100</v>
      </c>
      <c r="C8">
        <v>50</v>
      </c>
      <c r="D8" s="10">
        <v>50</v>
      </c>
      <c r="E8" s="9">
        <v>50</v>
      </c>
    </row>
    <row r="9" spans="1:5" x14ac:dyDescent="0.25">
      <c r="A9" s="2" t="s">
        <v>6</v>
      </c>
      <c r="B9" s="7"/>
      <c r="C9" s="2"/>
      <c r="D9" s="8"/>
      <c r="E9" s="7"/>
    </row>
    <row r="10" spans="1:5" x14ac:dyDescent="0.25">
      <c r="A10" t="s">
        <v>7</v>
      </c>
      <c r="B10" s="9">
        <v>100</v>
      </c>
      <c r="C10">
        <v>50</v>
      </c>
      <c r="D10" s="10">
        <v>50</v>
      </c>
      <c r="E10" s="9">
        <v>50</v>
      </c>
    </row>
    <row r="11" spans="1:5" x14ac:dyDescent="0.25">
      <c r="A11" t="s">
        <v>17</v>
      </c>
      <c r="B11" s="9">
        <v>100</v>
      </c>
      <c r="C11">
        <v>50</v>
      </c>
      <c r="D11" s="10">
        <v>50</v>
      </c>
      <c r="E11" s="9">
        <v>50</v>
      </c>
    </row>
    <row r="12" spans="1:5" x14ac:dyDescent="0.25">
      <c r="A12" t="s">
        <v>8</v>
      </c>
      <c r="B12" s="9">
        <v>100</v>
      </c>
      <c r="C12">
        <v>50</v>
      </c>
      <c r="D12" s="10">
        <v>50</v>
      </c>
      <c r="E12" s="9">
        <v>50</v>
      </c>
    </row>
    <row r="13" spans="1:5" x14ac:dyDescent="0.25">
      <c r="A13" t="s">
        <v>9</v>
      </c>
      <c r="B13" s="9">
        <v>100</v>
      </c>
      <c r="C13">
        <v>50</v>
      </c>
      <c r="D13" s="10">
        <v>50</v>
      </c>
      <c r="E13" s="9">
        <v>50</v>
      </c>
    </row>
    <row r="14" spans="1:5" x14ac:dyDescent="0.25">
      <c r="A14" t="s">
        <v>15</v>
      </c>
      <c r="B14" s="9">
        <v>100</v>
      </c>
      <c r="C14">
        <v>50</v>
      </c>
      <c r="D14" s="10">
        <v>50</v>
      </c>
      <c r="E14" s="9">
        <v>50</v>
      </c>
    </row>
    <row r="15" spans="1:5" x14ac:dyDescent="0.25">
      <c r="A15" t="s">
        <v>10</v>
      </c>
      <c r="B15" s="9">
        <v>100</v>
      </c>
      <c r="C15">
        <v>50</v>
      </c>
      <c r="D15" s="10">
        <v>50</v>
      </c>
      <c r="E15" s="9">
        <v>50</v>
      </c>
    </row>
    <row r="16" spans="1:5" x14ac:dyDescent="0.25">
      <c r="A16" t="s">
        <v>11</v>
      </c>
      <c r="B16" s="9">
        <v>50</v>
      </c>
      <c r="C16">
        <v>25</v>
      </c>
      <c r="D16" s="10">
        <v>25</v>
      </c>
      <c r="E16" s="9">
        <v>25</v>
      </c>
    </row>
    <row r="17" spans="1:5" x14ac:dyDescent="0.25">
      <c r="A17" s="2" t="s">
        <v>13</v>
      </c>
      <c r="B17" s="7"/>
      <c r="C17" s="2"/>
      <c r="D17" s="8"/>
      <c r="E17" s="7"/>
    </row>
    <row r="18" spans="1:5" x14ac:dyDescent="0.25">
      <c r="A18" t="s">
        <v>12</v>
      </c>
      <c r="B18" s="9">
        <v>100</v>
      </c>
      <c r="C18">
        <v>50</v>
      </c>
      <c r="D18" s="10">
        <v>50</v>
      </c>
      <c r="E18" s="9">
        <v>50</v>
      </c>
    </row>
    <row r="19" spans="1:5" x14ac:dyDescent="0.25">
      <c r="A19" t="s">
        <v>19</v>
      </c>
      <c r="B19" s="9">
        <v>100</v>
      </c>
      <c r="C19">
        <v>50</v>
      </c>
      <c r="D19" s="10">
        <v>50</v>
      </c>
      <c r="E19" s="9">
        <v>50</v>
      </c>
    </row>
    <row r="20" spans="1:5" x14ac:dyDescent="0.25">
      <c r="A20" t="s">
        <v>14</v>
      </c>
      <c r="B20" s="9">
        <v>40</v>
      </c>
      <c r="C20">
        <v>20</v>
      </c>
      <c r="D20" s="10">
        <v>20</v>
      </c>
      <c r="E20" s="9">
        <v>20</v>
      </c>
    </row>
    <row r="21" spans="1:5" x14ac:dyDescent="0.25">
      <c r="A21" t="s">
        <v>22</v>
      </c>
      <c r="B21" s="9">
        <v>50</v>
      </c>
      <c r="C21">
        <v>25</v>
      </c>
      <c r="D21" s="10">
        <v>25</v>
      </c>
      <c r="E21" s="9">
        <v>25</v>
      </c>
    </row>
    <row r="22" spans="1:5" x14ac:dyDescent="0.25">
      <c r="A22" t="s">
        <v>18</v>
      </c>
      <c r="B22" s="9">
        <v>50</v>
      </c>
      <c r="C22">
        <v>25</v>
      </c>
      <c r="D22" s="10">
        <v>25</v>
      </c>
      <c r="E22" s="9">
        <v>25</v>
      </c>
    </row>
    <row r="23" spans="1:5" x14ac:dyDescent="0.25">
      <c r="A23" s="2" t="s">
        <v>20</v>
      </c>
      <c r="B23" s="7"/>
      <c r="C23" s="2"/>
      <c r="D23" s="8"/>
      <c r="E23" s="7"/>
    </row>
    <row r="24" spans="1:5" x14ac:dyDescent="0.25">
      <c r="A24" t="s">
        <v>21</v>
      </c>
      <c r="B24" s="9">
        <v>100</v>
      </c>
      <c r="C24">
        <v>50</v>
      </c>
      <c r="D24" s="10">
        <v>50</v>
      </c>
      <c r="E24" s="9">
        <v>50</v>
      </c>
    </row>
    <row r="25" spans="1:5" x14ac:dyDescent="0.25">
      <c r="A25" t="s">
        <v>26</v>
      </c>
      <c r="B25" s="9">
        <v>150</v>
      </c>
      <c r="C25">
        <v>100</v>
      </c>
      <c r="D25" s="10">
        <v>50</v>
      </c>
      <c r="E25" s="9">
        <v>50</v>
      </c>
    </row>
    <row r="26" spans="1:5" x14ac:dyDescent="0.25">
      <c r="A26" t="s">
        <v>23</v>
      </c>
      <c r="B26" s="9">
        <v>100</v>
      </c>
      <c r="C26">
        <v>50</v>
      </c>
      <c r="D26" s="10">
        <v>50</v>
      </c>
      <c r="E26" s="9">
        <v>50</v>
      </c>
    </row>
    <row r="27" spans="1:5" x14ac:dyDescent="0.25">
      <c r="A27" t="s">
        <v>27</v>
      </c>
      <c r="B27" s="9">
        <v>50</v>
      </c>
      <c r="C27">
        <v>25</v>
      </c>
      <c r="D27" s="10">
        <v>25</v>
      </c>
      <c r="E27" s="9">
        <v>25</v>
      </c>
    </row>
    <row r="28" spans="1:5" x14ac:dyDescent="0.25">
      <c r="A28" t="s">
        <v>28</v>
      </c>
      <c r="B28" s="9">
        <v>50</v>
      </c>
      <c r="C28">
        <v>25</v>
      </c>
      <c r="D28" s="10">
        <v>25</v>
      </c>
      <c r="E28" s="9">
        <v>25</v>
      </c>
    </row>
    <row r="29" spans="1:5" x14ac:dyDescent="0.25">
      <c r="A29" t="s">
        <v>24</v>
      </c>
      <c r="B29" s="9">
        <v>20</v>
      </c>
      <c r="C29">
        <v>10</v>
      </c>
      <c r="D29" s="10">
        <v>10</v>
      </c>
      <c r="E29" s="9">
        <v>10</v>
      </c>
    </row>
    <row r="30" spans="1:5" ht="15.75" thickBot="1" x14ac:dyDescent="0.3">
      <c r="A30" t="s">
        <v>25</v>
      </c>
      <c r="B30" s="14">
        <v>150</v>
      </c>
      <c r="C30" s="15">
        <v>100</v>
      </c>
      <c r="D30" s="16">
        <v>50</v>
      </c>
      <c r="E30" s="1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Normal="100" workbookViewId="0">
      <selection activeCell="C3" sqref="C3"/>
    </sheetView>
  </sheetViews>
  <sheetFormatPr defaultRowHeight="15" x14ac:dyDescent="0.25"/>
  <cols>
    <col min="1" max="1" width="18.42578125" customWidth="1"/>
    <col min="2" max="2" width="21.7109375" customWidth="1"/>
  </cols>
  <sheetData>
    <row r="1" spans="1:1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s="3" customFormat="1" x14ac:dyDescent="0.25">
      <c r="A2" s="2" t="s">
        <v>0</v>
      </c>
      <c r="B2" s="2"/>
    </row>
    <row r="3" spans="1:10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10</v>
      </c>
      <c r="J3">
        <v>5</v>
      </c>
    </row>
    <row r="4" spans="1:10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10</v>
      </c>
      <c r="H4">
        <v>0</v>
      </c>
      <c r="I4">
        <v>0</v>
      </c>
      <c r="J4">
        <v>15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10</v>
      </c>
      <c r="I6">
        <v>10</v>
      </c>
      <c r="J6">
        <v>0</v>
      </c>
    </row>
    <row r="7" spans="1:10" x14ac:dyDescent="0.25">
      <c r="A7" t="s">
        <v>2</v>
      </c>
      <c r="B7">
        <v>20</v>
      </c>
      <c r="C7">
        <v>15</v>
      </c>
      <c r="D7">
        <v>0</v>
      </c>
      <c r="E7">
        <v>5</v>
      </c>
      <c r="F7">
        <v>10</v>
      </c>
      <c r="G7">
        <v>10</v>
      </c>
      <c r="H7">
        <v>0</v>
      </c>
      <c r="I7">
        <v>15</v>
      </c>
      <c r="J7">
        <v>20</v>
      </c>
    </row>
    <row r="8" spans="1:10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</row>
    <row r="9" spans="1:10" s="3" customFormat="1" x14ac:dyDescent="0.25">
      <c r="A9" s="2" t="s">
        <v>6</v>
      </c>
      <c r="B9" s="2"/>
    </row>
    <row r="10" spans="1:10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10</v>
      </c>
    </row>
    <row r="11" spans="1:10" x14ac:dyDescent="0.25">
      <c r="A11" t="s">
        <v>17</v>
      </c>
      <c r="B11">
        <v>20</v>
      </c>
      <c r="C11">
        <v>15</v>
      </c>
      <c r="D11">
        <v>10</v>
      </c>
      <c r="E11">
        <v>5</v>
      </c>
      <c r="F11">
        <v>0</v>
      </c>
      <c r="G11">
        <v>10</v>
      </c>
      <c r="H11">
        <v>10</v>
      </c>
      <c r="I11">
        <v>10</v>
      </c>
      <c r="J11">
        <v>10</v>
      </c>
    </row>
    <row r="12" spans="1:10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0</v>
      </c>
      <c r="J12">
        <v>10</v>
      </c>
    </row>
    <row r="13" spans="1:10" x14ac:dyDescent="0.25">
      <c r="A13" t="s">
        <v>9</v>
      </c>
      <c r="B13">
        <v>20</v>
      </c>
      <c r="C13">
        <v>12</v>
      </c>
      <c r="D13">
        <v>10</v>
      </c>
      <c r="E13">
        <v>5</v>
      </c>
      <c r="F13">
        <v>0</v>
      </c>
      <c r="G13">
        <v>10</v>
      </c>
      <c r="H13">
        <v>5</v>
      </c>
      <c r="I13">
        <v>10</v>
      </c>
      <c r="J13">
        <v>10</v>
      </c>
    </row>
    <row r="14" spans="1:10" x14ac:dyDescent="0.25">
      <c r="A14" t="s">
        <v>15</v>
      </c>
      <c r="B14">
        <v>20</v>
      </c>
      <c r="C14">
        <v>5</v>
      </c>
      <c r="D14">
        <v>15</v>
      </c>
      <c r="E14">
        <v>12</v>
      </c>
      <c r="F14">
        <v>0</v>
      </c>
      <c r="G14">
        <v>0</v>
      </c>
      <c r="H14">
        <v>10</v>
      </c>
      <c r="I14">
        <v>5</v>
      </c>
      <c r="J14">
        <v>15</v>
      </c>
    </row>
    <row r="15" spans="1:10" x14ac:dyDescent="0.25">
      <c r="A15" t="s">
        <v>10</v>
      </c>
      <c r="B15">
        <v>20</v>
      </c>
      <c r="C15">
        <v>0</v>
      </c>
      <c r="D15">
        <v>15</v>
      </c>
      <c r="E15">
        <v>10</v>
      </c>
      <c r="F15">
        <v>0</v>
      </c>
      <c r="G15">
        <v>15</v>
      </c>
      <c r="H15">
        <v>20</v>
      </c>
      <c r="I15">
        <v>0</v>
      </c>
      <c r="J15">
        <v>15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s="3" customFormat="1" x14ac:dyDescent="0.25">
      <c r="A17" s="4" t="s">
        <v>13</v>
      </c>
      <c r="B17" s="4"/>
    </row>
    <row r="18" spans="1:10" x14ac:dyDescent="0.25">
      <c r="A18" t="s">
        <v>12</v>
      </c>
      <c r="B18">
        <v>20</v>
      </c>
      <c r="C18">
        <v>15</v>
      </c>
      <c r="D18">
        <v>15</v>
      </c>
      <c r="E18">
        <v>15</v>
      </c>
      <c r="F18">
        <v>15</v>
      </c>
      <c r="G18">
        <v>5</v>
      </c>
      <c r="H18">
        <v>120</v>
      </c>
      <c r="I18">
        <v>15</v>
      </c>
      <c r="J18">
        <v>15</v>
      </c>
    </row>
    <row r="19" spans="1:10" x14ac:dyDescent="0.25">
      <c r="A19" t="s">
        <v>19</v>
      </c>
      <c r="B19">
        <v>20</v>
      </c>
      <c r="C19">
        <v>0</v>
      </c>
      <c r="D19">
        <v>15</v>
      </c>
      <c r="E19">
        <v>0</v>
      </c>
      <c r="F19">
        <v>10</v>
      </c>
      <c r="G19">
        <v>15</v>
      </c>
      <c r="H19">
        <v>15</v>
      </c>
      <c r="I19">
        <v>0</v>
      </c>
      <c r="J19">
        <v>10</v>
      </c>
    </row>
    <row r="20" spans="1:10" x14ac:dyDescent="0.25">
      <c r="A20" t="s">
        <v>14</v>
      </c>
      <c r="B20">
        <v>20</v>
      </c>
      <c r="C20">
        <v>10</v>
      </c>
      <c r="D20">
        <v>10</v>
      </c>
      <c r="E20">
        <v>0</v>
      </c>
      <c r="F20">
        <v>0</v>
      </c>
      <c r="G20">
        <v>5</v>
      </c>
      <c r="H20">
        <v>5</v>
      </c>
      <c r="I20">
        <v>10</v>
      </c>
      <c r="J20">
        <v>0</v>
      </c>
    </row>
    <row r="21" spans="1:10" x14ac:dyDescent="0.25">
      <c r="A21" t="s">
        <v>22</v>
      </c>
      <c r="B21">
        <v>10</v>
      </c>
      <c r="C21">
        <v>10</v>
      </c>
      <c r="D21">
        <v>10</v>
      </c>
      <c r="E21">
        <v>10</v>
      </c>
      <c r="F21">
        <v>5</v>
      </c>
      <c r="G21">
        <v>0</v>
      </c>
      <c r="H21">
        <v>10</v>
      </c>
      <c r="I21">
        <v>0</v>
      </c>
      <c r="J21">
        <v>10</v>
      </c>
    </row>
    <row r="22" spans="1:10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10</v>
      </c>
      <c r="H22">
        <v>5</v>
      </c>
      <c r="I22">
        <v>0</v>
      </c>
      <c r="J22">
        <v>5</v>
      </c>
    </row>
    <row r="23" spans="1:10" s="3" customFormat="1" x14ac:dyDescent="0.25">
      <c r="A23" s="2" t="s">
        <v>20</v>
      </c>
      <c r="B23" s="2"/>
    </row>
    <row r="24" spans="1:10" x14ac:dyDescent="0.25">
      <c r="A24" t="s">
        <v>21</v>
      </c>
      <c r="B24">
        <v>20</v>
      </c>
      <c r="C24">
        <v>15</v>
      </c>
      <c r="D24">
        <v>15</v>
      </c>
      <c r="E24">
        <v>15</v>
      </c>
      <c r="F24">
        <v>5</v>
      </c>
      <c r="G24">
        <v>15</v>
      </c>
      <c r="H24">
        <v>15</v>
      </c>
      <c r="I24">
        <v>12</v>
      </c>
      <c r="J24">
        <v>0</v>
      </c>
    </row>
    <row r="25" spans="1:10" x14ac:dyDescent="0.25">
      <c r="A25" t="s">
        <v>26</v>
      </c>
      <c r="B25">
        <v>10</v>
      </c>
      <c r="C25">
        <v>10</v>
      </c>
      <c r="D25">
        <v>0</v>
      </c>
      <c r="E25">
        <v>0</v>
      </c>
      <c r="F25">
        <v>0</v>
      </c>
      <c r="G25">
        <v>0</v>
      </c>
      <c r="H25">
        <v>5</v>
      </c>
      <c r="I25">
        <v>10</v>
      </c>
      <c r="J25">
        <v>10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10</v>
      </c>
      <c r="J27">
        <v>0</v>
      </c>
    </row>
    <row r="28" spans="1:10" x14ac:dyDescent="0.25">
      <c r="A28" t="s">
        <v>28</v>
      </c>
      <c r="B28">
        <v>15</v>
      </c>
      <c r="C28">
        <v>12</v>
      </c>
      <c r="D28">
        <v>0</v>
      </c>
      <c r="E28">
        <v>15</v>
      </c>
      <c r="F28">
        <v>10</v>
      </c>
      <c r="G28">
        <v>5</v>
      </c>
      <c r="H28">
        <v>0</v>
      </c>
      <c r="I28">
        <v>15</v>
      </c>
      <c r="J28">
        <v>10</v>
      </c>
    </row>
    <row r="29" spans="1:10" x14ac:dyDescent="0.25">
      <c r="A29" t="s">
        <v>24</v>
      </c>
      <c r="B29">
        <v>10</v>
      </c>
      <c r="C29">
        <v>0</v>
      </c>
      <c r="D29">
        <v>5</v>
      </c>
      <c r="E29">
        <v>0</v>
      </c>
      <c r="F29">
        <v>0</v>
      </c>
      <c r="G29">
        <v>10</v>
      </c>
      <c r="H29">
        <v>5</v>
      </c>
      <c r="I29">
        <v>0</v>
      </c>
      <c r="J29">
        <v>0</v>
      </c>
    </row>
    <row r="30" spans="1:10" x14ac:dyDescent="0.25">
      <c r="A30" t="s">
        <v>25</v>
      </c>
      <c r="B30">
        <v>10</v>
      </c>
      <c r="C30">
        <v>10</v>
      </c>
      <c r="D30">
        <v>5</v>
      </c>
      <c r="E30">
        <v>0</v>
      </c>
      <c r="F30">
        <v>10</v>
      </c>
      <c r="G30">
        <v>5</v>
      </c>
      <c r="H30">
        <v>5</v>
      </c>
      <c r="I30">
        <v>5</v>
      </c>
      <c r="J30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Normal="100" workbookViewId="0">
      <selection sqref="A1:J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12</v>
      </c>
      <c r="J3">
        <v>12</v>
      </c>
    </row>
    <row r="4" spans="1:10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12</v>
      </c>
      <c r="H4">
        <v>0</v>
      </c>
      <c r="I4">
        <v>5</v>
      </c>
      <c r="J4">
        <v>10</v>
      </c>
    </row>
    <row r="5" spans="1:10" x14ac:dyDescent="0.25">
      <c r="A5" t="s">
        <v>4</v>
      </c>
      <c r="B5">
        <v>20</v>
      </c>
      <c r="C5">
        <v>15</v>
      </c>
      <c r="D5">
        <v>0</v>
      </c>
      <c r="E5">
        <v>10</v>
      </c>
      <c r="F5">
        <v>10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12</v>
      </c>
      <c r="H6">
        <v>5</v>
      </c>
      <c r="I6">
        <v>10</v>
      </c>
      <c r="J6">
        <v>0</v>
      </c>
    </row>
    <row r="7" spans="1:10" x14ac:dyDescent="0.25">
      <c r="A7" t="s">
        <v>2</v>
      </c>
      <c r="B7">
        <v>20</v>
      </c>
      <c r="C7">
        <v>0</v>
      </c>
      <c r="D7">
        <v>5</v>
      </c>
      <c r="E7">
        <v>6</v>
      </c>
      <c r="F7">
        <v>12</v>
      </c>
      <c r="G7">
        <v>10</v>
      </c>
      <c r="H7">
        <v>5</v>
      </c>
      <c r="I7">
        <v>15</v>
      </c>
      <c r="J7">
        <v>0</v>
      </c>
    </row>
    <row r="8" spans="1:10" x14ac:dyDescent="0.25">
      <c r="A8" t="s">
        <v>16</v>
      </c>
      <c r="B8">
        <v>20</v>
      </c>
      <c r="C8">
        <v>10</v>
      </c>
      <c r="D8">
        <v>0</v>
      </c>
      <c r="E8">
        <v>10</v>
      </c>
      <c r="F8">
        <v>5</v>
      </c>
      <c r="G8">
        <v>10</v>
      </c>
      <c r="H8">
        <v>0</v>
      </c>
      <c r="I8">
        <v>10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0</v>
      </c>
      <c r="D10">
        <v>15</v>
      </c>
      <c r="E10">
        <v>15</v>
      </c>
      <c r="F10">
        <v>15</v>
      </c>
      <c r="G10">
        <v>0</v>
      </c>
      <c r="H10">
        <v>10</v>
      </c>
      <c r="I10">
        <v>15</v>
      </c>
      <c r="J10">
        <v>12</v>
      </c>
    </row>
    <row r="11" spans="1:10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</row>
    <row r="12" spans="1:10" x14ac:dyDescent="0.25">
      <c r="A12" t="s">
        <v>8</v>
      </c>
      <c r="B12">
        <v>20</v>
      </c>
      <c r="C12">
        <v>0</v>
      </c>
      <c r="D12">
        <v>5</v>
      </c>
      <c r="E12">
        <v>15</v>
      </c>
      <c r="F12">
        <v>0</v>
      </c>
      <c r="G12">
        <v>5</v>
      </c>
      <c r="H12">
        <v>50</v>
      </c>
      <c r="I12">
        <v>5</v>
      </c>
      <c r="J12">
        <v>5</v>
      </c>
    </row>
    <row r="13" spans="1:10" x14ac:dyDescent="0.25">
      <c r="A13" t="s">
        <v>9</v>
      </c>
      <c r="B13">
        <v>20</v>
      </c>
      <c r="C13">
        <v>5</v>
      </c>
      <c r="D13">
        <v>0</v>
      </c>
      <c r="E13">
        <v>5</v>
      </c>
      <c r="F13">
        <v>0</v>
      </c>
      <c r="G13">
        <v>5</v>
      </c>
      <c r="H13">
        <v>0</v>
      </c>
      <c r="I13">
        <v>5</v>
      </c>
      <c r="J13">
        <v>10</v>
      </c>
    </row>
    <row r="14" spans="1:10" x14ac:dyDescent="0.25">
      <c r="A14" t="s">
        <v>15</v>
      </c>
      <c r="B14">
        <v>20</v>
      </c>
      <c r="C14">
        <v>6</v>
      </c>
      <c r="D14">
        <v>15</v>
      </c>
      <c r="E14">
        <v>12</v>
      </c>
      <c r="F14">
        <v>0</v>
      </c>
      <c r="G14">
        <v>0</v>
      </c>
      <c r="H14">
        <v>6</v>
      </c>
      <c r="I14">
        <v>12</v>
      </c>
      <c r="J14">
        <v>15</v>
      </c>
    </row>
    <row r="15" spans="1:10" x14ac:dyDescent="0.25">
      <c r="A15" t="s">
        <v>10</v>
      </c>
      <c r="B15">
        <v>20</v>
      </c>
      <c r="C15">
        <v>0</v>
      </c>
      <c r="D15">
        <v>10</v>
      </c>
      <c r="E15">
        <v>5</v>
      </c>
      <c r="F15">
        <v>10</v>
      </c>
      <c r="G15">
        <v>10</v>
      </c>
      <c r="H15">
        <v>10</v>
      </c>
      <c r="I15">
        <v>0</v>
      </c>
      <c r="J15">
        <v>10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12</v>
      </c>
      <c r="I18">
        <v>10</v>
      </c>
      <c r="J18">
        <v>0</v>
      </c>
    </row>
    <row r="19" spans="1:10" x14ac:dyDescent="0.25">
      <c r="A19" t="s">
        <v>19</v>
      </c>
      <c r="B19">
        <v>20</v>
      </c>
      <c r="C19">
        <v>5</v>
      </c>
      <c r="D19">
        <v>10</v>
      </c>
      <c r="E19">
        <v>5</v>
      </c>
      <c r="F19">
        <v>0</v>
      </c>
      <c r="G19">
        <v>10</v>
      </c>
      <c r="H19">
        <v>0</v>
      </c>
      <c r="I19">
        <v>5</v>
      </c>
      <c r="J19">
        <v>5</v>
      </c>
    </row>
    <row r="20" spans="1:10" x14ac:dyDescent="0.25">
      <c r="A20" t="s">
        <v>14</v>
      </c>
      <c r="B20">
        <v>20</v>
      </c>
      <c r="C20">
        <v>10</v>
      </c>
      <c r="D20">
        <v>5</v>
      </c>
      <c r="E20">
        <v>10</v>
      </c>
      <c r="F20">
        <v>10</v>
      </c>
      <c r="G20">
        <v>4</v>
      </c>
      <c r="H20">
        <v>6</v>
      </c>
      <c r="I20">
        <v>15</v>
      </c>
      <c r="J20">
        <v>5</v>
      </c>
    </row>
    <row r="21" spans="1:10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5</v>
      </c>
    </row>
    <row r="22" spans="1:10" x14ac:dyDescent="0.25">
      <c r="A22" t="s">
        <v>18</v>
      </c>
      <c r="B22">
        <v>10</v>
      </c>
      <c r="C22">
        <v>0</v>
      </c>
      <c r="D22">
        <v>5</v>
      </c>
      <c r="E22">
        <v>5</v>
      </c>
      <c r="F22">
        <v>10</v>
      </c>
      <c r="G22">
        <v>10</v>
      </c>
      <c r="H22">
        <v>5</v>
      </c>
      <c r="I22">
        <v>5</v>
      </c>
      <c r="J22">
        <v>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10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</row>
    <row r="25" spans="1:10" x14ac:dyDescent="0.25">
      <c r="A25" t="s">
        <v>26</v>
      </c>
      <c r="B25">
        <v>10</v>
      </c>
      <c r="C25">
        <v>0</v>
      </c>
      <c r="D25">
        <v>8</v>
      </c>
      <c r="E25">
        <v>0</v>
      </c>
      <c r="F25">
        <v>0</v>
      </c>
      <c r="G25">
        <v>8</v>
      </c>
      <c r="H25">
        <v>8</v>
      </c>
      <c r="I25">
        <v>0</v>
      </c>
      <c r="J25">
        <v>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5</v>
      </c>
      <c r="J27">
        <v>0</v>
      </c>
    </row>
    <row r="28" spans="1:10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5</v>
      </c>
      <c r="H28">
        <v>5</v>
      </c>
      <c r="I28">
        <v>10</v>
      </c>
      <c r="J28">
        <v>10</v>
      </c>
    </row>
    <row r="29" spans="1:10" x14ac:dyDescent="0.25">
      <c r="A29" t="s">
        <v>24</v>
      </c>
      <c r="B29">
        <v>10</v>
      </c>
      <c r="C29">
        <v>5</v>
      </c>
      <c r="D29">
        <v>5</v>
      </c>
      <c r="E29">
        <v>0</v>
      </c>
      <c r="F29">
        <v>0</v>
      </c>
      <c r="G29">
        <v>5</v>
      </c>
      <c r="H29">
        <v>5</v>
      </c>
      <c r="I29">
        <v>5</v>
      </c>
      <c r="J29">
        <v>0</v>
      </c>
    </row>
    <row r="30" spans="1:10" x14ac:dyDescent="0.25">
      <c r="A30" t="s">
        <v>25</v>
      </c>
      <c r="B30">
        <v>10</v>
      </c>
      <c r="C30">
        <v>6</v>
      </c>
      <c r="D30">
        <v>0</v>
      </c>
      <c r="E30">
        <v>5</v>
      </c>
      <c r="F30">
        <v>5</v>
      </c>
      <c r="G30">
        <v>10</v>
      </c>
      <c r="H30">
        <v>5</v>
      </c>
      <c r="I30">
        <v>5</v>
      </c>
      <c r="J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10</v>
      </c>
      <c r="D3">
        <v>5</v>
      </c>
      <c r="E3">
        <v>5</v>
      </c>
      <c r="F3">
        <v>10</v>
      </c>
      <c r="G3">
        <v>0</v>
      </c>
      <c r="H3">
        <v>0</v>
      </c>
      <c r="I3">
        <v>12</v>
      </c>
      <c r="J3">
        <v>0</v>
      </c>
    </row>
    <row r="4" spans="1:10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5</v>
      </c>
    </row>
    <row r="7" spans="1:10" x14ac:dyDescent="0.25">
      <c r="A7" t="s">
        <v>2</v>
      </c>
      <c r="B7">
        <v>20</v>
      </c>
      <c r="C7">
        <v>10</v>
      </c>
      <c r="D7">
        <v>5</v>
      </c>
      <c r="E7">
        <v>0</v>
      </c>
      <c r="F7">
        <v>5</v>
      </c>
      <c r="G7">
        <v>15</v>
      </c>
      <c r="H7">
        <v>5</v>
      </c>
      <c r="I7">
        <v>10</v>
      </c>
      <c r="J7">
        <v>5</v>
      </c>
    </row>
    <row r="8" spans="1:10" x14ac:dyDescent="0.25">
      <c r="A8" t="s">
        <v>16</v>
      </c>
      <c r="B8">
        <v>20</v>
      </c>
      <c r="C8">
        <v>15</v>
      </c>
      <c r="D8">
        <v>10</v>
      </c>
      <c r="E8">
        <v>5</v>
      </c>
      <c r="F8">
        <v>5</v>
      </c>
      <c r="G8">
        <v>5</v>
      </c>
      <c r="H8">
        <v>0</v>
      </c>
      <c r="I8">
        <v>0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15</v>
      </c>
      <c r="D10">
        <v>10</v>
      </c>
      <c r="E10">
        <v>5</v>
      </c>
      <c r="F10">
        <v>0</v>
      </c>
      <c r="G10">
        <v>0</v>
      </c>
      <c r="H10">
        <v>0</v>
      </c>
      <c r="I10">
        <v>15</v>
      </c>
      <c r="J10">
        <v>15</v>
      </c>
    </row>
    <row r="11" spans="1:10" x14ac:dyDescent="0.25">
      <c r="A11" t="s">
        <v>17</v>
      </c>
      <c r="B11">
        <v>20</v>
      </c>
      <c r="C11">
        <v>10</v>
      </c>
      <c r="D11">
        <v>5</v>
      </c>
      <c r="E11">
        <v>0</v>
      </c>
      <c r="F11">
        <v>0</v>
      </c>
      <c r="G11">
        <v>10</v>
      </c>
      <c r="H11">
        <v>10</v>
      </c>
      <c r="I11">
        <v>5</v>
      </c>
      <c r="J11">
        <v>5</v>
      </c>
    </row>
    <row r="12" spans="1:10" x14ac:dyDescent="0.25">
      <c r="A12" t="s">
        <v>8</v>
      </c>
      <c r="B12">
        <v>20</v>
      </c>
      <c r="C12">
        <v>15</v>
      </c>
      <c r="D12">
        <v>5</v>
      </c>
      <c r="E12">
        <v>10</v>
      </c>
      <c r="F12">
        <v>0</v>
      </c>
      <c r="G12">
        <v>5</v>
      </c>
      <c r="H12">
        <v>5</v>
      </c>
      <c r="I12">
        <v>5</v>
      </c>
      <c r="J12">
        <v>0</v>
      </c>
    </row>
    <row r="13" spans="1:10" x14ac:dyDescent="0.25">
      <c r="A13" t="s">
        <v>9</v>
      </c>
      <c r="B13">
        <v>20</v>
      </c>
      <c r="C13">
        <v>10</v>
      </c>
      <c r="D13">
        <v>10</v>
      </c>
      <c r="E13">
        <v>0</v>
      </c>
      <c r="F13">
        <v>0</v>
      </c>
      <c r="G13">
        <v>10</v>
      </c>
      <c r="H13">
        <v>10</v>
      </c>
      <c r="I13">
        <v>5</v>
      </c>
      <c r="J13">
        <v>5</v>
      </c>
    </row>
    <row r="14" spans="1:10" x14ac:dyDescent="0.25">
      <c r="A14" t="s">
        <v>15</v>
      </c>
      <c r="B14">
        <v>20</v>
      </c>
      <c r="C14">
        <v>15</v>
      </c>
      <c r="D14">
        <v>10</v>
      </c>
      <c r="E14">
        <v>15</v>
      </c>
      <c r="F14">
        <v>0</v>
      </c>
      <c r="G14">
        <v>15</v>
      </c>
      <c r="H14">
        <v>10</v>
      </c>
      <c r="I14">
        <v>5</v>
      </c>
      <c r="J14">
        <v>10</v>
      </c>
    </row>
    <row r="15" spans="1:10" x14ac:dyDescent="0.25">
      <c r="A15" t="s">
        <v>10</v>
      </c>
      <c r="B15">
        <v>20</v>
      </c>
      <c r="C15">
        <v>10</v>
      </c>
      <c r="D15">
        <v>10</v>
      </c>
      <c r="E15">
        <v>5</v>
      </c>
      <c r="F15">
        <v>0</v>
      </c>
      <c r="G15">
        <v>0</v>
      </c>
      <c r="H15">
        <v>5</v>
      </c>
      <c r="I15">
        <v>5</v>
      </c>
      <c r="J15">
        <v>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15</v>
      </c>
      <c r="D18">
        <v>10</v>
      </c>
      <c r="E18">
        <v>20</v>
      </c>
      <c r="F18">
        <v>15</v>
      </c>
      <c r="G18">
        <v>10</v>
      </c>
      <c r="H18">
        <v>0</v>
      </c>
      <c r="I18">
        <v>10</v>
      </c>
      <c r="J18">
        <v>10</v>
      </c>
    </row>
    <row r="19" spans="1:10" x14ac:dyDescent="0.25">
      <c r="A19" t="s">
        <v>19</v>
      </c>
      <c r="B19">
        <v>20</v>
      </c>
      <c r="C19">
        <v>10</v>
      </c>
      <c r="D19">
        <v>5</v>
      </c>
      <c r="E19">
        <v>20</v>
      </c>
      <c r="F19">
        <v>15</v>
      </c>
      <c r="G19">
        <v>5</v>
      </c>
      <c r="H19">
        <v>5</v>
      </c>
      <c r="I19">
        <v>0</v>
      </c>
      <c r="J19">
        <v>10</v>
      </c>
    </row>
    <row r="20" spans="1:10" x14ac:dyDescent="0.25">
      <c r="A20" t="s">
        <v>14</v>
      </c>
      <c r="B20">
        <v>20</v>
      </c>
      <c r="C20">
        <v>15</v>
      </c>
      <c r="D20">
        <v>10</v>
      </c>
      <c r="E20">
        <v>5</v>
      </c>
      <c r="F20">
        <v>5</v>
      </c>
      <c r="G20">
        <v>10</v>
      </c>
      <c r="H20">
        <v>10</v>
      </c>
      <c r="I20">
        <v>5</v>
      </c>
      <c r="J20">
        <v>0</v>
      </c>
    </row>
    <row r="21" spans="1:10" x14ac:dyDescent="0.25">
      <c r="A21" t="s">
        <v>22</v>
      </c>
      <c r="B21">
        <v>10</v>
      </c>
      <c r="C21">
        <v>10</v>
      </c>
      <c r="D21">
        <v>10</v>
      </c>
      <c r="E21">
        <v>5</v>
      </c>
      <c r="F21">
        <v>5</v>
      </c>
      <c r="G21">
        <v>0</v>
      </c>
      <c r="H21">
        <v>0</v>
      </c>
      <c r="I21">
        <v>5</v>
      </c>
      <c r="J21">
        <v>0</v>
      </c>
    </row>
    <row r="22" spans="1:10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5</v>
      </c>
      <c r="G22">
        <v>5</v>
      </c>
      <c r="H22">
        <v>10</v>
      </c>
      <c r="I22">
        <v>10</v>
      </c>
      <c r="J22">
        <v>10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15</v>
      </c>
      <c r="D24">
        <v>10</v>
      </c>
      <c r="E24">
        <v>10</v>
      </c>
      <c r="F24">
        <v>5</v>
      </c>
      <c r="G24">
        <v>10</v>
      </c>
      <c r="H24">
        <v>20</v>
      </c>
      <c r="I24">
        <v>15</v>
      </c>
      <c r="J24">
        <v>10</v>
      </c>
    </row>
    <row r="25" spans="1:10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10</v>
      </c>
      <c r="G25">
        <v>10</v>
      </c>
      <c r="H25">
        <v>0</v>
      </c>
      <c r="I25">
        <v>5</v>
      </c>
      <c r="J25">
        <v>5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10</v>
      </c>
      <c r="E27">
        <v>0</v>
      </c>
      <c r="F27">
        <v>10</v>
      </c>
      <c r="G27">
        <v>5</v>
      </c>
      <c r="H27">
        <v>5</v>
      </c>
      <c r="I27">
        <v>0</v>
      </c>
      <c r="J27">
        <v>10</v>
      </c>
    </row>
    <row r="28" spans="1:10" x14ac:dyDescent="0.25">
      <c r="A28" t="s">
        <v>28</v>
      </c>
      <c r="B28">
        <v>15</v>
      </c>
      <c r="C28">
        <v>15</v>
      </c>
      <c r="D28">
        <v>10</v>
      </c>
      <c r="E28">
        <v>10</v>
      </c>
      <c r="F28">
        <v>5</v>
      </c>
      <c r="G28">
        <v>10</v>
      </c>
      <c r="H28">
        <v>10</v>
      </c>
      <c r="I28">
        <v>5</v>
      </c>
      <c r="J28">
        <v>5</v>
      </c>
    </row>
    <row r="29" spans="1:10" x14ac:dyDescent="0.25">
      <c r="A29" t="s">
        <v>24</v>
      </c>
      <c r="B29">
        <v>10</v>
      </c>
      <c r="C29">
        <v>10</v>
      </c>
      <c r="D29">
        <v>10</v>
      </c>
      <c r="E29">
        <v>10</v>
      </c>
      <c r="F29">
        <v>5</v>
      </c>
      <c r="G29">
        <v>10</v>
      </c>
      <c r="H29">
        <v>5</v>
      </c>
      <c r="I29">
        <v>10</v>
      </c>
      <c r="J29">
        <v>5</v>
      </c>
    </row>
    <row r="30" spans="1:10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10</v>
      </c>
      <c r="H30">
        <v>10</v>
      </c>
      <c r="I30">
        <v>5</v>
      </c>
      <c r="J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10</v>
      </c>
      <c r="E3">
        <v>5</v>
      </c>
      <c r="F3">
        <v>5</v>
      </c>
      <c r="G3">
        <v>0</v>
      </c>
      <c r="H3">
        <v>0</v>
      </c>
      <c r="I3">
        <v>5</v>
      </c>
      <c r="J3">
        <v>5</v>
      </c>
    </row>
    <row r="4" spans="1:10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5</v>
      </c>
    </row>
    <row r="7" spans="1:10" x14ac:dyDescent="0.25">
      <c r="A7" t="s">
        <v>2</v>
      </c>
      <c r="B7">
        <v>20</v>
      </c>
      <c r="C7">
        <v>15</v>
      </c>
      <c r="D7">
        <v>5</v>
      </c>
      <c r="E7">
        <v>5</v>
      </c>
      <c r="F7">
        <v>10</v>
      </c>
      <c r="G7">
        <v>10</v>
      </c>
      <c r="H7">
        <v>5</v>
      </c>
      <c r="I7">
        <v>0</v>
      </c>
      <c r="J7">
        <v>10</v>
      </c>
    </row>
    <row r="8" spans="1:10" x14ac:dyDescent="0.25">
      <c r="A8" t="s">
        <v>16</v>
      </c>
      <c r="B8">
        <v>20</v>
      </c>
      <c r="C8">
        <v>15</v>
      </c>
      <c r="D8">
        <v>10</v>
      </c>
      <c r="E8">
        <v>0</v>
      </c>
      <c r="F8">
        <v>5</v>
      </c>
      <c r="G8">
        <v>10</v>
      </c>
      <c r="H8">
        <v>0</v>
      </c>
      <c r="I8">
        <v>5</v>
      </c>
      <c r="J8">
        <v>5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15</v>
      </c>
      <c r="D10">
        <v>10</v>
      </c>
      <c r="E10">
        <v>0</v>
      </c>
      <c r="F10">
        <v>5</v>
      </c>
      <c r="G10">
        <v>10</v>
      </c>
      <c r="H10">
        <v>0</v>
      </c>
      <c r="I10">
        <v>5</v>
      </c>
      <c r="J10">
        <v>5</v>
      </c>
    </row>
    <row r="11" spans="1:10" x14ac:dyDescent="0.25">
      <c r="A11" t="s">
        <v>17</v>
      </c>
      <c r="B11">
        <v>20</v>
      </c>
      <c r="C11">
        <v>10</v>
      </c>
      <c r="D11">
        <v>10</v>
      </c>
      <c r="E11">
        <v>5</v>
      </c>
      <c r="F11">
        <v>0</v>
      </c>
      <c r="G11">
        <v>5</v>
      </c>
      <c r="H11">
        <v>10</v>
      </c>
      <c r="I11">
        <v>10</v>
      </c>
      <c r="J11">
        <v>5</v>
      </c>
    </row>
    <row r="12" spans="1:10" x14ac:dyDescent="0.25">
      <c r="A12" t="s">
        <v>8</v>
      </c>
      <c r="B12">
        <v>20</v>
      </c>
      <c r="C12">
        <v>15</v>
      </c>
      <c r="D12">
        <v>10</v>
      </c>
      <c r="E12">
        <v>20</v>
      </c>
      <c r="F12">
        <v>0</v>
      </c>
      <c r="G12">
        <v>5</v>
      </c>
      <c r="H12">
        <v>5</v>
      </c>
      <c r="I12">
        <v>5</v>
      </c>
      <c r="J12">
        <v>5</v>
      </c>
    </row>
    <row r="13" spans="1:10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10</v>
      </c>
      <c r="H13">
        <v>0</v>
      </c>
      <c r="I13">
        <v>5</v>
      </c>
      <c r="J13">
        <v>5</v>
      </c>
    </row>
    <row r="14" spans="1:10" x14ac:dyDescent="0.25">
      <c r="A14" t="s">
        <v>15</v>
      </c>
      <c r="B14">
        <v>20</v>
      </c>
      <c r="C14">
        <v>20</v>
      </c>
      <c r="D14">
        <v>20</v>
      </c>
      <c r="E14">
        <v>15</v>
      </c>
      <c r="F14">
        <v>0</v>
      </c>
      <c r="G14">
        <v>0</v>
      </c>
      <c r="H14">
        <v>0</v>
      </c>
      <c r="I14">
        <v>10</v>
      </c>
      <c r="J14">
        <v>10</v>
      </c>
    </row>
    <row r="15" spans="1:10" x14ac:dyDescent="0.25">
      <c r="A15" t="s">
        <v>10</v>
      </c>
      <c r="B15">
        <v>20</v>
      </c>
      <c r="C15">
        <v>15</v>
      </c>
      <c r="D15">
        <v>10</v>
      </c>
      <c r="E15">
        <v>0</v>
      </c>
      <c r="F15">
        <v>5</v>
      </c>
      <c r="G15">
        <v>10</v>
      </c>
      <c r="H15">
        <v>0</v>
      </c>
      <c r="I15">
        <v>5</v>
      </c>
      <c r="J15">
        <v>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20</v>
      </c>
      <c r="D18">
        <v>15</v>
      </c>
      <c r="E18">
        <v>10</v>
      </c>
      <c r="F18">
        <v>0</v>
      </c>
      <c r="G18">
        <v>0</v>
      </c>
      <c r="H18">
        <v>10</v>
      </c>
      <c r="I18">
        <v>5</v>
      </c>
      <c r="J18">
        <v>5</v>
      </c>
    </row>
    <row r="19" spans="1:10" x14ac:dyDescent="0.25">
      <c r="A19" t="s">
        <v>19</v>
      </c>
      <c r="B19">
        <v>20</v>
      </c>
      <c r="C19">
        <v>10</v>
      </c>
      <c r="D19">
        <v>0</v>
      </c>
      <c r="E19">
        <v>10</v>
      </c>
      <c r="F19">
        <v>10</v>
      </c>
      <c r="G19">
        <v>10</v>
      </c>
      <c r="H19">
        <v>5</v>
      </c>
      <c r="I19">
        <v>10</v>
      </c>
      <c r="J19">
        <v>0</v>
      </c>
    </row>
    <row r="20" spans="1:10" x14ac:dyDescent="0.25">
      <c r="A20" t="s">
        <v>14</v>
      </c>
      <c r="B20">
        <v>20</v>
      </c>
      <c r="C20">
        <v>15</v>
      </c>
      <c r="D20">
        <v>5</v>
      </c>
      <c r="E20">
        <v>5</v>
      </c>
      <c r="F20">
        <v>0</v>
      </c>
      <c r="G20">
        <v>5</v>
      </c>
      <c r="H20">
        <v>0</v>
      </c>
      <c r="I20">
        <v>10</v>
      </c>
      <c r="J20">
        <v>5</v>
      </c>
    </row>
    <row r="21" spans="1:10" x14ac:dyDescent="0.25">
      <c r="A21" t="s">
        <v>22</v>
      </c>
      <c r="B21">
        <v>10</v>
      </c>
      <c r="C21">
        <v>10</v>
      </c>
      <c r="D21">
        <v>5</v>
      </c>
      <c r="E21">
        <v>10</v>
      </c>
      <c r="F21">
        <v>10</v>
      </c>
      <c r="G21">
        <v>5</v>
      </c>
      <c r="H21">
        <v>0</v>
      </c>
      <c r="I21">
        <v>0</v>
      </c>
      <c r="J21">
        <v>0</v>
      </c>
    </row>
    <row r="22" spans="1:10" x14ac:dyDescent="0.25">
      <c r="A22" t="s">
        <v>18</v>
      </c>
      <c r="B22">
        <v>10</v>
      </c>
      <c r="C22">
        <v>10</v>
      </c>
      <c r="D22">
        <v>5</v>
      </c>
      <c r="E22">
        <v>5</v>
      </c>
      <c r="F22">
        <v>0</v>
      </c>
      <c r="G22">
        <v>5</v>
      </c>
      <c r="H22">
        <v>5</v>
      </c>
      <c r="I22">
        <v>10</v>
      </c>
      <c r="J22">
        <v>5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20</v>
      </c>
      <c r="D24">
        <v>15</v>
      </c>
      <c r="E24">
        <v>15</v>
      </c>
      <c r="F24">
        <v>10</v>
      </c>
      <c r="G24">
        <v>5</v>
      </c>
      <c r="H24">
        <v>10</v>
      </c>
      <c r="I24">
        <v>15</v>
      </c>
      <c r="J24">
        <v>10</v>
      </c>
    </row>
    <row r="25" spans="1:10" x14ac:dyDescent="0.25">
      <c r="A25" t="s">
        <v>26</v>
      </c>
      <c r="B25">
        <v>10</v>
      </c>
      <c r="C25">
        <v>5</v>
      </c>
      <c r="D25">
        <v>10</v>
      </c>
      <c r="E25">
        <v>0</v>
      </c>
      <c r="F25">
        <v>5</v>
      </c>
      <c r="G25">
        <v>5</v>
      </c>
      <c r="H25">
        <v>5</v>
      </c>
      <c r="I25">
        <v>0</v>
      </c>
      <c r="J25">
        <v>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15</v>
      </c>
      <c r="D27">
        <v>10</v>
      </c>
      <c r="E27">
        <v>0</v>
      </c>
      <c r="F27">
        <v>10</v>
      </c>
      <c r="G27">
        <v>15</v>
      </c>
      <c r="H27">
        <v>10</v>
      </c>
      <c r="I27">
        <v>5</v>
      </c>
      <c r="J27">
        <v>15</v>
      </c>
    </row>
    <row r="28" spans="1:10" x14ac:dyDescent="0.25">
      <c r="A28" t="s">
        <v>28</v>
      </c>
      <c r="B28">
        <v>15</v>
      </c>
      <c r="C28">
        <v>15</v>
      </c>
      <c r="D28">
        <v>10</v>
      </c>
      <c r="E28">
        <v>10</v>
      </c>
      <c r="F28">
        <v>5</v>
      </c>
      <c r="G28">
        <v>10</v>
      </c>
      <c r="H28">
        <v>10</v>
      </c>
      <c r="I28">
        <v>5</v>
      </c>
      <c r="J28">
        <v>5</v>
      </c>
    </row>
    <row r="29" spans="1:10" x14ac:dyDescent="0.25">
      <c r="A29" t="s">
        <v>24</v>
      </c>
      <c r="B29">
        <v>10</v>
      </c>
      <c r="C29">
        <v>10</v>
      </c>
      <c r="D29">
        <v>5</v>
      </c>
      <c r="E29">
        <v>10</v>
      </c>
      <c r="F29">
        <v>10</v>
      </c>
      <c r="G29">
        <v>10</v>
      </c>
      <c r="H29">
        <v>0</v>
      </c>
      <c r="I29">
        <v>5</v>
      </c>
      <c r="J29">
        <v>10</v>
      </c>
    </row>
    <row r="30" spans="1:10" x14ac:dyDescent="0.25">
      <c r="A30" t="s">
        <v>25</v>
      </c>
      <c r="B30">
        <v>10</v>
      </c>
      <c r="C30">
        <v>10</v>
      </c>
      <c r="D30">
        <v>5</v>
      </c>
      <c r="E30">
        <v>5</v>
      </c>
      <c r="F30">
        <v>5</v>
      </c>
      <c r="G30">
        <v>0</v>
      </c>
      <c r="H30">
        <v>0</v>
      </c>
      <c r="I30">
        <v>10</v>
      </c>
      <c r="J3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12</v>
      </c>
      <c r="J3">
        <v>12</v>
      </c>
    </row>
    <row r="4" spans="1:10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12</v>
      </c>
      <c r="H4">
        <v>0</v>
      </c>
      <c r="I4">
        <v>0</v>
      </c>
      <c r="J4">
        <v>15</v>
      </c>
    </row>
    <row r="5" spans="1:10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12</v>
      </c>
      <c r="H6">
        <v>10</v>
      </c>
      <c r="I6">
        <v>10</v>
      </c>
      <c r="J6">
        <v>0</v>
      </c>
    </row>
    <row r="7" spans="1:10" x14ac:dyDescent="0.25">
      <c r="A7" t="s">
        <v>2</v>
      </c>
      <c r="B7">
        <v>20</v>
      </c>
      <c r="C7">
        <v>12</v>
      </c>
      <c r="D7">
        <v>0</v>
      </c>
      <c r="E7">
        <v>6</v>
      </c>
      <c r="F7">
        <v>12</v>
      </c>
      <c r="G7">
        <v>10</v>
      </c>
      <c r="H7">
        <v>0</v>
      </c>
      <c r="I7">
        <v>15</v>
      </c>
      <c r="J7">
        <v>8</v>
      </c>
    </row>
    <row r="8" spans="1:10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12</v>
      </c>
    </row>
    <row r="11" spans="1:10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</row>
    <row r="12" spans="1:10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0</v>
      </c>
      <c r="J12">
        <v>10</v>
      </c>
    </row>
    <row r="13" spans="1:10" x14ac:dyDescent="0.25">
      <c r="A13" t="s">
        <v>9</v>
      </c>
      <c r="B13">
        <v>20</v>
      </c>
      <c r="C13">
        <v>12</v>
      </c>
      <c r="D13">
        <v>10</v>
      </c>
      <c r="E13">
        <v>8</v>
      </c>
      <c r="F13">
        <v>0</v>
      </c>
      <c r="G13">
        <v>10</v>
      </c>
      <c r="H13">
        <v>12</v>
      </c>
      <c r="I13">
        <v>10</v>
      </c>
      <c r="J13">
        <v>10</v>
      </c>
    </row>
    <row r="14" spans="1:10" x14ac:dyDescent="0.25">
      <c r="A14" t="s">
        <v>15</v>
      </c>
      <c r="B14">
        <v>20</v>
      </c>
      <c r="C14">
        <v>6</v>
      </c>
      <c r="D14">
        <v>15</v>
      </c>
      <c r="E14">
        <v>12</v>
      </c>
      <c r="F14">
        <v>0</v>
      </c>
      <c r="G14">
        <v>0</v>
      </c>
      <c r="H14">
        <v>6</v>
      </c>
      <c r="I14">
        <v>20</v>
      </c>
      <c r="J14">
        <v>15</v>
      </c>
    </row>
    <row r="15" spans="1:10" x14ac:dyDescent="0.25">
      <c r="A15" t="s">
        <v>10</v>
      </c>
      <c r="B15">
        <v>20</v>
      </c>
      <c r="C15">
        <v>0</v>
      </c>
      <c r="D15">
        <v>15</v>
      </c>
      <c r="E15">
        <v>10</v>
      </c>
      <c r="F15">
        <v>0</v>
      </c>
      <c r="G15">
        <v>15</v>
      </c>
      <c r="H15">
        <v>15</v>
      </c>
      <c r="I15">
        <v>0</v>
      </c>
      <c r="J15">
        <v>20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15</v>
      </c>
      <c r="D18">
        <v>12</v>
      </c>
      <c r="E18">
        <v>15</v>
      </c>
      <c r="F18">
        <v>15</v>
      </c>
      <c r="G18">
        <v>5</v>
      </c>
      <c r="H18">
        <v>12</v>
      </c>
      <c r="I18">
        <v>15</v>
      </c>
      <c r="J18">
        <v>15</v>
      </c>
    </row>
    <row r="19" spans="1:10" x14ac:dyDescent="0.25">
      <c r="A19" t="s">
        <v>19</v>
      </c>
      <c r="B19">
        <v>20</v>
      </c>
      <c r="C19">
        <v>0</v>
      </c>
      <c r="D19">
        <v>15</v>
      </c>
      <c r="E19">
        <v>0</v>
      </c>
      <c r="F19">
        <v>10</v>
      </c>
      <c r="G19">
        <v>10</v>
      </c>
      <c r="H19">
        <v>15</v>
      </c>
      <c r="I19">
        <v>0</v>
      </c>
      <c r="J19">
        <v>10</v>
      </c>
    </row>
    <row r="20" spans="1:10" x14ac:dyDescent="0.25">
      <c r="A20" t="s">
        <v>14</v>
      </c>
      <c r="B20">
        <v>20</v>
      </c>
      <c r="C20">
        <v>15</v>
      </c>
      <c r="D20">
        <v>10</v>
      </c>
      <c r="E20">
        <v>20</v>
      </c>
      <c r="F20">
        <v>5</v>
      </c>
      <c r="G20">
        <v>10</v>
      </c>
      <c r="H20">
        <v>10</v>
      </c>
      <c r="I20">
        <v>0</v>
      </c>
      <c r="J20">
        <v>0</v>
      </c>
    </row>
    <row r="21" spans="1:10" x14ac:dyDescent="0.25">
      <c r="A21" t="s">
        <v>22</v>
      </c>
      <c r="B21">
        <v>10</v>
      </c>
      <c r="C21">
        <v>10</v>
      </c>
      <c r="D21">
        <v>5</v>
      </c>
      <c r="E21">
        <v>5</v>
      </c>
      <c r="F21">
        <v>5</v>
      </c>
      <c r="G21">
        <v>10</v>
      </c>
      <c r="H21">
        <v>0</v>
      </c>
      <c r="I21">
        <v>10</v>
      </c>
      <c r="J21">
        <v>5</v>
      </c>
    </row>
    <row r="22" spans="1:10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5</v>
      </c>
      <c r="H22">
        <v>5</v>
      </c>
      <c r="I22">
        <v>0</v>
      </c>
      <c r="J22">
        <v>10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15</v>
      </c>
      <c r="D24">
        <v>15</v>
      </c>
      <c r="E24">
        <v>12</v>
      </c>
      <c r="F24">
        <v>5</v>
      </c>
      <c r="G24">
        <v>15</v>
      </c>
      <c r="H24">
        <v>15</v>
      </c>
      <c r="I24">
        <v>10</v>
      </c>
      <c r="J24">
        <v>0</v>
      </c>
    </row>
    <row r="25" spans="1:10" x14ac:dyDescent="0.25">
      <c r="A25" t="s">
        <v>26</v>
      </c>
      <c r="B25">
        <v>10</v>
      </c>
      <c r="C25">
        <v>0</v>
      </c>
      <c r="D25">
        <v>10</v>
      </c>
      <c r="E25">
        <v>0</v>
      </c>
      <c r="F25">
        <v>0</v>
      </c>
      <c r="G25">
        <v>0</v>
      </c>
      <c r="H25">
        <v>5</v>
      </c>
      <c r="I25">
        <v>10</v>
      </c>
      <c r="J25">
        <v>10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10</v>
      </c>
      <c r="J27">
        <v>0</v>
      </c>
    </row>
    <row r="28" spans="1:10" x14ac:dyDescent="0.25">
      <c r="A28" t="s">
        <v>28</v>
      </c>
      <c r="B28">
        <v>15</v>
      </c>
      <c r="C28">
        <v>12</v>
      </c>
      <c r="D28">
        <v>0</v>
      </c>
      <c r="E28">
        <v>15</v>
      </c>
      <c r="F28">
        <v>10</v>
      </c>
      <c r="G28">
        <v>10</v>
      </c>
      <c r="H28">
        <v>0</v>
      </c>
      <c r="I28">
        <v>15</v>
      </c>
      <c r="J28">
        <v>5</v>
      </c>
    </row>
    <row r="29" spans="1:10" x14ac:dyDescent="0.25">
      <c r="A29" t="s">
        <v>24</v>
      </c>
      <c r="B29">
        <v>10</v>
      </c>
      <c r="C29">
        <v>10</v>
      </c>
      <c r="D29">
        <v>10</v>
      </c>
      <c r="E29">
        <v>0</v>
      </c>
      <c r="F29">
        <v>0</v>
      </c>
      <c r="G29">
        <v>5</v>
      </c>
      <c r="H29">
        <v>10</v>
      </c>
      <c r="I29">
        <v>0</v>
      </c>
      <c r="J29">
        <v>0</v>
      </c>
    </row>
    <row r="30" spans="1:10" x14ac:dyDescent="0.25">
      <c r="A30" t="s">
        <v>25</v>
      </c>
      <c r="B30">
        <v>10</v>
      </c>
      <c r="C30">
        <v>5</v>
      </c>
      <c r="D30">
        <v>10</v>
      </c>
      <c r="E30">
        <v>10</v>
      </c>
      <c r="F30">
        <v>10</v>
      </c>
      <c r="G30">
        <v>5</v>
      </c>
      <c r="H30">
        <v>5</v>
      </c>
      <c r="I30">
        <v>5</v>
      </c>
      <c r="J3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12</v>
      </c>
      <c r="J3">
        <v>12</v>
      </c>
    </row>
    <row r="4" spans="1:10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5</v>
      </c>
      <c r="H4">
        <v>0</v>
      </c>
      <c r="I4">
        <v>5</v>
      </c>
      <c r="J4">
        <v>5</v>
      </c>
    </row>
    <row r="5" spans="1:10" x14ac:dyDescent="0.25">
      <c r="A5" t="s">
        <v>4</v>
      </c>
      <c r="B5">
        <v>20</v>
      </c>
      <c r="C5">
        <v>15</v>
      </c>
      <c r="D5">
        <v>0</v>
      </c>
      <c r="E5">
        <v>10</v>
      </c>
      <c r="F5">
        <v>10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5</v>
      </c>
      <c r="I6">
        <v>10</v>
      </c>
      <c r="J6">
        <v>0</v>
      </c>
    </row>
    <row r="7" spans="1:10" x14ac:dyDescent="0.25">
      <c r="A7" t="s">
        <v>2</v>
      </c>
      <c r="B7">
        <v>20</v>
      </c>
      <c r="C7">
        <v>10</v>
      </c>
      <c r="D7">
        <v>5</v>
      </c>
      <c r="E7">
        <v>5</v>
      </c>
      <c r="F7">
        <v>10</v>
      </c>
      <c r="G7">
        <v>10</v>
      </c>
      <c r="H7">
        <v>5</v>
      </c>
      <c r="I7">
        <v>15</v>
      </c>
      <c r="J7">
        <v>0</v>
      </c>
    </row>
    <row r="8" spans="1:10" x14ac:dyDescent="0.25">
      <c r="A8" t="s">
        <v>16</v>
      </c>
      <c r="B8">
        <v>20</v>
      </c>
      <c r="C8">
        <v>10</v>
      </c>
      <c r="D8">
        <v>0</v>
      </c>
      <c r="E8">
        <v>10</v>
      </c>
      <c r="F8">
        <v>5</v>
      </c>
      <c r="G8">
        <v>10</v>
      </c>
      <c r="H8">
        <v>0</v>
      </c>
      <c r="I8">
        <v>10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0</v>
      </c>
      <c r="D10">
        <v>15</v>
      </c>
      <c r="E10">
        <v>15</v>
      </c>
      <c r="F10">
        <v>15</v>
      </c>
      <c r="G10">
        <v>10</v>
      </c>
      <c r="H10">
        <v>10</v>
      </c>
      <c r="I10">
        <v>15</v>
      </c>
      <c r="J10">
        <v>10</v>
      </c>
    </row>
    <row r="11" spans="1:10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</row>
    <row r="12" spans="1:10" x14ac:dyDescent="0.25">
      <c r="A12" t="s">
        <v>8</v>
      </c>
      <c r="B12">
        <v>20</v>
      </c>
      <c r="C12">
        <v>0</v>
      </c>
      <c r="D12">
        <v>5</v>
      </c>
      <c r="E12">
        <v>15</v>
      </c>
      <c r="F12">
        <v>0</v>
      </c>
      <c r="G12">
        <v>5</v>
      </c>
      <c r="H12">
        <v>50</v>
      </c>
      <c r="I12">
        <v>5</v>
      </c>
      <c r="J12">
        <v>5</v>
      </c>
    </row>
    <row r="13" spans="1:10" x14ac:dyDescent="0.25">
      <c r="A13" t="s">
        <v>9</v>
      </c>
      <c r="B13">
        <v>20</v>
      </c>
      <c r="C13">
        <v>10</v>
      </c>
      <c r="D13">
        <v>0</v>
      </c>
      <c r="E13">
        <v>5</v>
      </c>
      <c r="F13">
        <v>0</v>
      </c>
      <c r="G13">
        <v>10</v>
      </c>
      <c r="H13">
        <v>10</v>
      </c>
      <c r="I13">
        <v>0</v>
      </c>
      <c r="J13">
        <v>20</v>
      </c>
    </row>
    <row r="14" spans="1:10" x14ac:dyDescent="0.25">
      <c r="A14" t="s">
        <v>15</v>
      </c>
      <c r="B14">
        <v>20</v>
      </c>
      <c r="C14">
        <v>5</v>
      </c>
      <c r="D14">
        <v>15</v>
      </c>
      <c r="E14">
        <v>12</v>
      </c>
      <c r="F14">
        <v>0</v>
      </c>
      <c r="G14">
        <v>0</v>
      </c>
      <c r="H14">
        <v>10</v>
      </c>
      <c r="I14">
        <v>12</v>
      </c>
      <c r="J14">
        <v>10</v>
      </c>
    </row>
    <row r="15" spans="1:10" x14ac:dyDescent="0.25">
      <c r="A15" t="s">
        <v>10</v>
      </c>
      <c r="B15">
        <v>20</v>
      </c>
      <c r="C15">
        <v>0</v>
      </c>
      <c r="D15">
        <v>10</v>
      </c>
      <c r="E15">
        <v>10</v>
      </c>
      <c r="F15">
        <v>10</v>
      </c>
      <c r="G15">
        <v>5</v>
      </c>
      <c r="H15">
        <v>10</v>
      </c>
      <c r="I15">
        <v>5</v>
      </c>
      <c r="J15">
        <v>15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10</v>
      </c>
      <c r="I18">
        <v>10</v>
      </c>
      <c r="J18">
        <v>0</v>
      </c>
    </row>
    <row r="19" spans="1:10" x14ac:dyDescent="0.25">
      <c r="A19" t="s">
        <v>19</v>
      </c>
      <c r="B19">
        <v>20</v>
      </c>
      <c r="C19">
        <v>5</v>
      </c>
      <c r="D19">
        <v>10</v>
      </c>
      <c r="E19">
        <v>5</v>
      </c>
      <c r="F19">
        <v>0</v>
      </c>
      <c r="G19">
        <v>10</v>
      </c>
      <c r="H19">
        <v>0</v>
      </c>
      <c r="I19">
        <v>5</v>
      </c>
      <c r="J19">
        <v>5</v>
      </c>
    </row>
    <row r="20" spans="1:10" x14ac:dyDescent="0.25">
      <c r="A20" t="s">
        <v>14</v>
      </c>
      <c r="B20">
        <v>20</v>
      </c>
      <c r="C20">
        <v>15</v>
      </c>
      <c r="D20">
        <v>10</v>
      </c>
      <c r="E20">
        <v>10</v>
      </c>
      <c r="F20">
        <v>5</v>
      </c>
      <c r="G20">
        <v>5</v>
      </c>
      <c r="H20">
        <v>6</v>
      </c>
      <c r="I20">
        <v>15</v>
      </c>
      <c r="J20">
        <v>5</v>
      </c>
    </row>
    <row r="21" spans="1:10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5</v>
      </c>
    </row>
    <row r="22" spans="1:10" x14ac:dyDescent="0.25">
      <c r="A22" t="s">
        <v>18</v>
      </c>
      <c r="B22">
        <v>10</v>
      </c>
      <c r="C22">
        <v>0</v>
      </c>
      <c r="D22">
        <v>5</v>
      </c>
      <c r="E22">
        <v>5</v>
      </c>
      <c r="F22">
        <v>10</v>
      </c>
      <c r="G22">
        <v>10</v>
      </c>
      <c r="H22">
        <v>5</v>
      </c>
      <c r="I22">
        <v>5</v>
      </c>
      <c r="J22">
        <v>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15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</row>
    <row r="25" spans="1:10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0</v>
      </c>
      <c r="G25">
        <v>10</v>
      </c>
      <c r="H25">
        <v>5</v>
      </c>
      <c r="I25">
        <v>0</v>
      </c>
      <c r="J25">
        <v>5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10</v>
      </c>
      <c r="G27">
        <v>10</v>
      </c>
      <c r="H27">
        <v>10</v>
      </c>
      <c r="I27">
        <v>5</v>
      </c>
      <c r="J27">
        <v>0</v>
      </c>
    </row>
    <row r="28" spans="1:10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5</v>
      </c>
      <c r="H28">
        <v>5</v>
      </c>
      <c r="I28">
        <v>10</v>
      </c>
      <c r="J28">
        <v>10</v>
      </c>
    </row>
    <row r="29" spans="1:10" x14ac:dyDescent="0.25">
      <c r="A29" t="s">
        <v>24</v>
      </c>
      <c r="B29">
        <v>10</v>
      </c>
      <c r="C29">
        <v>5</v>
      </c>
      <c r="D29">
        <v>5</v>
      </c>
      <c r="E29">
        <v>0</v>
      </c>
      <c r="F29">
        <v>0</v>
      </c>
      <c r="G29">
        <v>5</v>
      </c>
      <c r="H29">
        <v>5</v>
      </c>
      <c r="I29">
        <v>5</v>
      </c>
      <c r="J29">
        <v>5</v>
      </c>
    </row>
    <row r="30" spans="1:10" x14ac:dyDescent="0.25">
      <c r="A30" t="s">
        <v>25</v>
      </c>
      <c r="B30">
        <v>10</v>
      </c>
      <c r="C30">
        <v>10</v>
      </c>
      <c r="D30">
        <v>0</v>
      </c>
      <c r="E30">
        <v>5</v>
      </c>
      <c r="F30">
        <v>5</v>
      </c>
      <c r="G30">
        <v>10</v>
      </c>
      <c r="H30">
        <v>5</v>
      </c>
      <c r="I30">
        <v>5</v>
      </c>
      <c r="J3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zoomScaleNormal="100" workbookViewId="0">
      <selection sqref="A1:XFD1"/>
    </sheetView>
  </sheetViews>
  <sheetFormatPr defaultRowHeight="15" x14ac:dyDescent="0.25"/>
  <cols>
    <col min="1" max="1" width="18.140625" bestFit="1" customWidth="1"/>
  </cols>
  <sheetData>
    <row r="1" spans="1:10" ht="30" x14ac:dyDescent="0.25">
      <c r="A1" t="s">
        <v>49</v>
      </c>
      <c r="B1" s="1" t="s">
        <v>35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</row>
    <row r="2" spans="1:10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</row>
    <row r="3" spans="1:10" x14ac:dyDescent="0.25">
      <c r="A3" t="s">
        <v>1</v>
      </c>
      <c r="B3">
        <v>20</v>
      </c>
      <c r="C3">
        <v>10</v>
      </c>
      <c r="D3">
        <v>5</v>
      </c>
      <c r="E3">
        <v>5</v>
      </c>
      <c r="F3">
        <v>10</v>
      </c>
      <c r="G3">
        <v>0</v>
      </c>
      <c r="H3">
        <v>0</v>
      </c>
      <c r="I3">
        <v>12</v>
      </c>
      <c r="J3">
        <v>0</v>
      </c>
    </row>
    <row r="4" spans="1:10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</row>
    <row r="5" spans="1:10" x14ac:dyDescent="0.25">
      <c r="A5" t="s">
        <v>4</v>
      </c>
      <c r="B5">
        <v>20</v>
      </c>
      <c r="C5">
        <v>15</v>
      </c>
      <c r="D5">
        <v>5</v>
      </c>
      <c r="E5">
        <v>10</v>
      </c>
      <c r="F5">
        <v>5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20</v>
      </c>
    </row>
    <row r="7" spans="1:10" x14ac:dyDescent="0.25">
      <c r="A7" t="s">
        <v>2</v>
      </c>
      <c r="B7">
        <v>20</v>
      </c>
      <c r="C7">
        <v>10</v>
      </c>
      <c r="D7">
        <v>5</v>
      </c>
      <c r="E7">
        <v>0</v>
      </c>
      <c r="F7">
        <v>10</v>
      </c>
      <c r="G7">
        <v>15</v>
      </c>
      <c r="H7">
        <v>5</v>
      </c>
      <c r="I7">
        <v>10</v>
      </c>
      <c r="J7">
        <v>5</v>
      </c>
    </row>
    <row r="8" spans="1:10" x14ac:dyDescent="0.25">
      <c r="A8" t="s">
        <v>16</v>
      </c>
      <c r="B8">
        <v>20</v>
      </c>
      <c r="C8">
        <v>20</v>
      </c>
      <c r="D8">
        <v>10</v>
      </c>
      <c r="E8">
        <v>5</v>
      </c>
      <c r="F8">
        <v>20</v>
      </c>
      <c r="G8">
        <v>5</v>
      </c>
      <c r="H8">
        <v>20</v>
      </c>
      <c r="I8">
        <v>0</v>
      </c>
      <c r="J8">
        <v>10</v>
      </c>
    </row>
    <row r="9" spans="1:10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7</v>
      </c>
      <c r="B10">
        <v>20</v>
      </c>
      <c r="C10">
        <v>15</v>
      </c>
      <c r="D10">
        <v>20</v>
      </c>
      <c r="E10">
        <v>5</v>
      </c>
      <c r="F10">
        <v>0</v>
      </c>
      <c r="G10">
        <v>0</v>
      </c>
      <c r="H10">
        <v>0</v>
      </c>
      <c r="I10">
        <v>15</v>
      </c>
      <c r="J10">
        <v>15</v>
      </c>
    </row>
    <row r="11" spans="1:10" x14ac:dyDescent="0.25">
      <c r="A11" t="s">
        <v>17</v>
      </c>
      <c r="B11">
        <v>20</v>
      </c>
      <c r="C11">
        <v>10</v>
      </c>
      <c r="D11">
        <v>5</v>
      </c>
      <c r="E11">
        <v>0</v>
      </c>
      <c r="F11">
        <v>0</v>
      </c>
      <c r="G11">
        <v>10</v>
      </c>
      <c r="H11">
        <v>10</v>
      </c>
      <c r="I11">
        <v>5</v>
      </c>
      <c r="J11">
        <v>10</v>
      </c>
    </row>
    <row r="12" spans="1:10" x14ac:dyDescent="0.25">
      <c r="A12" t="s">
        <v>8</v>
      </c>
      <c r="B12">
        <v>20</v>
      </c>
      <c r="C12">
        <v>15</v>
      </c>
      <c r="D12">
        <v>5</v>
      </c>
      <c r="E12">
        <v>10</v>
      </c>
      <c r="F12">
        <v>0</v>
      </c>
      <c r="G12">
        <v>5</v>
      </c>
      <c r="H12">
        <v>5</v>
      </c>
      <c r="I12">
        <v>0</v>
      </c>
      <c r="J12">
        <v>0</v>
      </c>
    </row>
    <row r="13" spans="1:10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20</v>
      </c>
      <c r="H13">
        <v>10</v>
      </c>
      <c r="I13">
        <v>5</v>
      </c>
      <c r="J13">
        <v>20</v>
      </c>
    </row>
    <row r="14" spans="1:10" x14ac:dyDescent="0.25">
      <c r="A14" t="s">
        <v>15</v>
      </c>
      <c r="B14">
        <v>20</v>
      </c>
      <c r="C14">
        <v>15</v>
      </c>
      <c r="D14">
        <v>5</v>
      </c>
      <c r="E14">
        <v>15</v>
      </c>
      <c r="F14">
        <v>0</v>
      </c>
      <c r="G14">
        <v>15</v>
      </c>
      <c r="H14">
        <v>10</v>
      </c>
      <c r="I14">
        <v>0</v>
      </c>
      <c r="J14">
        <v>10</v>
      </c>
    </row>
    <row r="15" spans="1:10" x14ac:dyDescent="0.25">
      <c r="A15" t="s">
        <v>10</v>
      </c>
      <c r="B15">
        <v>20</v>
      </c>
      <c r="C15">
        <v>10</v>
      </c>
      <c r="D15">
        <v>10</v>
      </c>
      <c r="E15">
        <v>20</v>
      </c>
      <c r="F15">
        <v>0</v>
      </c>
      <c r="G15">
        <v>0</v>
      </c>
      <c r="H15">
        <v>5</v>
      </c>
      <c r="I15">
        <v>5</v>
      </c>
      <c r="J15">
        <v>5</v>
      </c>
    </row>
    <row r="16" spans="1:1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5</v>
      </c>
      <c r="G16">
        <v>15</v>
      </c>
      <c r="H16">
        <v>15</v>
      </c>
      <c r="I16">
        <v>15</v>
      </c>
      <c r="J16">
        <v>15</v>
      </c>
    </row>
    <row r="17" spans="1:10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12</v>
      </c>
      <c r="B18">
        <v>20</v>
      </c>
      <c r="C18">
        <v>15</v>
      </c>
      <c r="D18">
        <v>10</v>
      </c>
      <c r="E18">
        <v>20</v>
      </c>
      <c r="F18">
        <v>10</v>
      </c>
      <c r="G18">
        <v>10</v>
      </c>
      <c r="H18">
        <v>0</v>
      </c>
      <c r="I18">
        <v>10</v>
      </c>
      <c r="J18">
        <v>10</v>
      </c>
    </row>
    <row r="19" spans="1:10" x14ac:dyDescent="0.25">
      <c r="A19" t="s">
        <v>19</v>
      </c>
      <c r="B19">
        <v>20</v>
      </c>
      <c r="C19">
        <v>15</v>
      </c>
      <c r="D19">
        <v>5</v>
      </c>
      <c r="E19">
        <v>20</v>
      </c>
      <c r="F19">
        <v>15</v>
      </c>
      <c r="G19">
        <v>5</v>
      </c>
      <c r="H19">
        <v>5</v>
      </c>
      <c r="I19">
        <v>0</v>
      </c>
      <c r="J19">
        <v>10</v>
      </c>
    </row>
    <row r="20" spans="1:10" x14ac:dyDescent="0.25">
      <c r="A20" t="s">
        <v>14</v>
      </c>
      <c r="B20">
        <v>20</v>
      </c>
      <c r="C20">
        <v>10</v>
      </c>
      <c r="D20">
        <v>15</v>
      </c>
      <c r="E20">
        <v>5</v>
      </c>
      <c r="F20">
        <v>5</v>
      </c>
      <c r="G20">
        <v>10</v>
      </c>
      <c r="H20">
        <v>10</v>
      </c>
      <c r="I20">
        <v>20</v>
      </c>
      <c r="J20">
        <v>20</v>
      </c>
    </row>
    <row r="21" spans="1:10" x14ac:dyDescent="0.25">
      <c r="A21" t="s">
        <v>22</v>
      </c>
      <c r="B21">
        <v>10</v>
      </c>
      <c r="C21">
        <v>10</v>
      </c>
      <c r="D21">
        <v>10</v>
      </c>
      <c r="E21">
        <v>5</v>
      </c>
      <c r="F21">
        <v>0</v>
      </c>
      <c r="G21">
        <v>10</v>
      </c>
      <c r="H21">
        <v>0</v>
      </c>
      <c r="I21">
        <v>5</v>
      </c>
      <c r="J21">
        <v>0</v>
      </c>
    </row>
    <row r="22" spans="1:10" x14ac:dyDescent="0.25">
      <c r="A22" t="s">
        <v>18</v>
      </c>
      <c r="B22">
        <v>10</v>
      </c>
      <c r="C22">
        <v>5</v>
      </c>
      <c r="D22">
        <v>10</v>
      </c>
      <c r="E22">
        <v>10</v>
      </c>
      <c r="F22">
        <v>5</v>
      </c>
      <c r="G22">
        <v>0</v>
      </c>
      <c r="H22">
        <v>5</v>
      </c>
      <c r="I22">
        <v>10</v>
      </c>
      <c r="J22">
        <v>10</v>
      </c>
    </row>
    <row r="23" spans="1:10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t="s">
        <v>21</v>
      </c>
      <c r="B24">
        <v>20</v>
      </c>
      <c r="C24">
        <v>15</v>
      </c>
      <c r="D24">
        <v>5</v>
      </c>
      <c r="E24">
        <v>10</v>
      </c>
      <c r="F24">
        <v>5</v>
      </c>
      <c r="G24">
        <v>10</v>
      </c>
      <c r="H24">
        <v>10</v>
      </c>
      <c r="I24">
        <v>15</v>
      </c>
      <c r="J24">
        <v>10</v>
      </c>
    </row>
    <row r="25" spans="1:10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10</v>
      </c>
      <c r="G25">
        <v>10</v>
      </c>
      <c r="H25">
        <v>10</v>
      </c>
      <c r="I25">
        <v>5</v>
      </c>
      <c r="J25">
        <v>5</v>
      </c>
    </row>
    <row r="26" spans="1:1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</row>
    <row r="27" spans="1:10" x14ac:dyDescent="0.25">
      <c r="A27" t="s">
        <v>27</v>
      </c>
      <c r="B27">
        <v>15</v>
      </c>
      <c r="C27">
        <v>10</v>
      </c>
      <c r="D27">
        <v>10</v>
      </c>
      <c r="E27">
        <v>0</v>
      </c>
      <c r="F27">
        <v>5</v>
      </c>
      <c r="G27">
        <v>10</v>
      </c>
      <c r="H27">
        <v>15</v>
      </c>
      <c r="I27">
        <v>15</v>
      </c>
      <c r="J27">
        <v>10</v>
      </c>
    </row>
    <row r="28" spans="1:10" x14ac:dyDescent="0.25">
      <c r="A28" t="s">
        <v>28</v>
      </c>
      <c r="B28">
        <v>15</v>
      </c>
      <c r="C28">
        <v>15</v>
      </c>
      <c r="D28">
        <v>5</v>
      </c>
      <c r="E28">
        <v>15</v>
      </c>
      <c r="F28">
        <v>5</v>
      </c>
      <c r="G28">
        <v>10</v>
      </c>
      <c r="H28">
        <v>15</v>
      </c>
      <c r="I28">
        <v>5</v>
      </c>
      <c r="J28">
        <v>5</v>
      </c>
    </row>
    <row r="29" spans="1:10" x14ac:dyDescent="0.25">
      <c r="A29" t="s">
        <v>24</v>
      </c>
      <c r="B29">
        <v>10</v>
      </c>
      <c r="C29">
        <v>10</v>
      </c>
      <c r="D29">
        <v>10</v>
      </c>
      <c r="E29">
        <v>0</v>
      </c>
      <c r="F29">
        <v>5</v>
      </c>
      <c r="G29">
        <v>10</v>
      </c>
      <c r="H29">
        <v>5</v>
      </c>
      <c r="I29">
        <v>0</v>
      </c>
      <c r="J29">
        <v>10</v>
      </c>
    </row>
    <row r="30" spans="1:10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10</v>
      </c>
      <c r="H30">
        <v>10</v>
      </c>
      <c r="I30">
        <v>0</v>
      </c>
      <c r="J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Accounting</vt:lpstr>
      <vt:lpstr>Warehouse</vt:lpstr>
      <vt:lpstr>Store 1</vt:lpstr>
      <vt:lpstr>Store 2</vt:lpstr>
      <vt:lpstr>Store 3</vt:lpstr>
      <vt:lpstr>Store 4</vt:lpstr>
      <vt:lpstr>Store 5</vt:lpstr>
      <vt:lpstr>Store 6</vt:lpstr>
      <vt:lpstr>Store 7</vt:lpstr>
      <vt:lpstr>Store 8</vt:lpstr>
      <vt:lpstr>Store 9</vt:lpstr>
      <vt:lpstr>Store 10</vt:lpstr>
      <vt:lpstr>All Store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2018-05-30T03:16:42Z</dcterms:created>
  <dcterms:modified xsi:type="dcterms:W3CDTF">2021-01-25T20:00:47Z</dcterms:modified>
</cp:coreProperties>
</file>