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UNS SCHOOL 🚸\Data Analytics Capstone\DatSets\Mod4_DS\"/>
    </mc:Choice>
  </mc:AlternateContent>
  <xr:revisionPtr revIDLastSave="0" documentId="13_ncr:1_{B102D26B-7F2E-4D92-BE14-63461B6EA0EC}" xr6:coauthVersionLast="45" xr6:coauthVersionMax="45" xr10:uidLastSave="{00000000-0000-0000-0000-000000000000}"/>
  <bookViews>
    <workbookView xWindow="-120" yWindow="-120" windowWidth="29040" windowHeight="15990" tabRatio="677" activeTab="10" xr2:uid="{00000000-000D-0000-FFFF-FFFF00000000}"/>
  </bookViews>
  <sheets>
    <sheet name="Store Warehoouse Rerorders" sheetId="11" r:id="rId1"/>
    <sheet name="Store 1" sheetId="1" r:id="rId2"/>
    <sheet name="Store 2" sheetId="2" r:id="rId3"/>
    <sheet name="Store 3" sheetId="3" r:id="rId4"/>
    <sheet name="Store 4" sheetId="4" r:id="rId5"/>
    <sheet name="Store 5" sheetId="5" r:id="rId6"/>
    <sheet name="Store 6" sheetId="6" r:id="rId7"/>
    <sheet name="Store 7" sheetId="7" r:id="rId8"/>
    <sheet name="Store 8" sheetId="8" r:id="rId9"/>
    <sheet name="Store 9" sheetId="9" r:id="rId10"/>
    <sheet name="Store 10" sheetId="10" r:id="rId11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1" i="10" l="1"/>
  <c r="AA31" i="10" s="1"/>
  <c r="R31" i="10"/>
  <c r="Q31" i="10"/>
  <c r="P31" i="10"/>
  <c r="O31" i="10"/>
  <c r="N31" i="10"/>
  <c r="M31" i="10"/>
  <c r="L31" i="10"/>
  <c r="K31" i="10"/>
  <c r="W31" i="10" s="1"/>
  <c r="AA30" i="10"/>
  <c r="T30" i="10"/>
  <c r="S30" i="10" s="1"/>
  <c r="U30" i="10" s="1"/>
  <c r="R30" i="10"/>
  <c r="Q30" i="10"/>
  <c r="P30" i="10"/>
  <c r="O30" i="10"/>
  <c r="N30" i="10"/>
  <c r="M30" i="10"/>
  <c r="V30" i="10" s="1"/>
  <c r="L30" i="10"/>
  <c r="K30" i="10"/>
  <c r="W30" i="10" s="1"/>
  <c r="T29" i="10"/>
  <c r="S29" i="10" s="1"/>
  <c r="U29" i="10" s="1"/>
  <c r="R29" i="10"/>
  <c r="Q29" i="10"/>
  <c r="P29" i="10"/>
  <c r="O29" i="10"/>
  <c r="N29" i="10"/>
  <c r="M29" i="10"/>
  <c r="L29" i="10"/>
  <c r="K29" i="10"/>
  <c r="W29" i="10" s="1"/>
  <c r="AA28" i="10"/>
  <c r="T28" i="10"/>
  <c r="S28" i="10" s="1"/>
  <c r="U28" i="10" s="1"/>
  <c r="R28" i="10"/>
  <c r="Q28" i="10"/>
  <c r="P28" i="10"/>
  <c r="O28" i="10"/>
  <c r="V28" i="10" s="1"/>
  <c r="N28" i="10"/>
  <c r="M28" i="10"/>
  <c r="L28" i="10"/>
  <c r="K28" i="10"/>
  <c r="W28" i="10" s="1"/>
  <c r="AA27" i="10"/>
  <c r="V27" i="10"/>
  <c r="T27" i="10"/>
  <c r="S27" i="10" s="1"/>
  <c r="U27" i="10" s="1"/>
  <c r="R27" i="10"/>
  <c r="Q27" i="10"/>
  <c r="P27" i="10"/>
  <c r="O27" i="10"/>
  <c r="N27" i="10"/>
  <c r="M27" i="10"/>
  <c r="L27" i="10"/>
  <c r="K27" i="10"/>
  <c r="W27" i="10" s="1"/>
  <c r="T26" i="10"/>
  <c r="AA26" i="10" s="1"/>
  <c r="R26" i="10"/>
  <c r="Q26" i="10"/>
  <c r="V26" i="10" s="1"/>
  <c r="P26" i="10"/>
  <c r="O26" i="10"/>
  <c r="N26" i="10"/>
  <c r="M26" i="10"/>
  <c r="L26" i="10"/>
  <c r="K26" i="10"/>
  <c r="W26" i="10" s="1"/>
  <c r="AA25" i="10"/>
  <c r="T25" i="10"/>
  <c r="S25" i="10"/>
  <c r="U25" i="10" s="1"/>
  <c r="R25" i="10"/>
  <c r="Q25" i="10"/>
  <c r="P25" i="10"/>
  <c r="O25" i="10"/>
  <c r="N25" i="10"/>
  <c r="M25" i="10"/>
  <c r="L25" i="10"/>
  <c r="V25" i="10" s="1"/>
  <c r="K25" i="10"/>
  <c r="W25" i="10" s="1"/>
  <c r="W23" i="10"/>
  <c r="T23" i="10"/>
  <c r="S23" i="10" s="1"/>
  <c r="U23" i="10" s="1"/>
  <c r="R23" i="10"/>
  <c r="Q23" i="10"/>
  <c r="P23" i="10"/>
  <c r="O23" i="10"/>
  <c r="N23" i="10"/>
  <c r="M23" i="10"/>
  <c r="L23" i="10"/>
  <c r="K23" i="10"/>
  <c r="V23" i="10" s="1"/>
  <c r="AA22" i="10"/>
  <c r="T22" i="10"/>
  <c r="S22" i="10" s="1"/>
  <c r="U22" i="10" s="1"/>
  <c r="R22" i="10"/>
  <c r="Q22" i="10"/>
  <c r="P22" i="10"/>
  <c r="O22" i="10"/>
  <c r="V22" i="10" s="1"/>
  <c r="N22" i="10"/>
  <c r="M22" i="10"/>
  <c r="L22" i="10"/>
  <c r="K22" i="10"/>
  <c r="W22" i="10" s="1"/>
  <c r="AA21" i="10"/>
  <c r="V21" i="10"/>
  <c r="T21" i="10"/>
  <c r="S21" i="10" s="1"/>
  <c r="U21" i="10" s="1"/>
  <c r="R21" i="10"/>
  <c r="Q21" i="10"/>
  <c r="P21" i="10"/>
  <c r="O21" i="10"/>
  <c r="N21" i="10"/>
  <c r="M21" i="10"/>
  <c r="L21" i="10"/>
  <c r="K21" i="10"/>
  <c r="W21" i="10" s="1"/>
  <c r="T20" i="10"/>
  <c r="AA20" i="10" s="1"/>
  <c r="R20" i="10"/>
  <c r="Q20" i="10"/>
  <c r="V20" i="10" s="1"/>
  <c r="P20" i="10"/>
  <c r="O20" i="10"/>
  <c r="N20" i="10"/>
  <c r="M20" i="10"/>
  <c r="L20" i="10"/>
  <c r="K20" i="10"/>
  <c r="W20" i="10" s="1"/>
  <c r="AA19" i="10"/>
  <c r="T19" i="10"/>
  <c r="S19" i="10" s="1"/>
  <c r="U19" i="10" s="1"/>
  <c r="R19" i="10"/>
  <c r="Q19" i="10"/>
  <c r="P19" i="10"/>
  <c r="O19" i="10"/>
  <c r="N19" i="10"/>
  <c r="M19" i="10"/>
  <c r="L19" i="10"/>
  <c r="V19" i="10" s="1"/>
  <c r="K19" i="10"/>
  <c r="W19" i="10" s="1"/>
  <c r="T17" i="10"/>
  <c r="S17" i="10" s="1"/>
  <c r="U17" i="10" s="1"/>
  <c r="R17" i="10"/>
  <c r="Q17" i="10"/>
  <c r="P17" i="10"/>
  <c r="O17" i="10"/>
  <c r="N17" i="10"/>
  <c r="M17" i="10"/>
  <c r="L17" i="10"/>
  <c r="K17" i="10"/>
  <c r="W17" i="10" s="1"/>
  <c r="AA16" i="10"/>
  <c r="T16" i="10"/>
  <c r="S16" i="10" s="1"/>
  <c r="U16" i="10" s="1"/>
  <c r="R16" i="10"/>
  <c r="Q16" i="10"/>
  <c r="P16" i="10"/>
  <c r="O16" i="10"/>
  <c r="N16" i="10"/>
  <c r="M16" i="10"/>
  <c r="L16" i="10"/>
  <c r="K16" i="10"/>
  <c r="W16" i="10" s="1"/>
  <c r="AA15" i="10"/>
  <c r="V15" i="10"/>
  <c r="T15" i="10"/>
  <c r="S15" i="10" s="1"/>
  <c r="U15" i="10" s="1"/>
  <c r="R15" i="10"/>
  <c r="Q15" i="10"/>
  <c r="P15" i="10"/>
  <c r="O15" i="10"/>
  <c r="N15" i="10"/>
  <c r="M15" i="10"/>
  <c r="L15" i="10"/>
  <c r="K15" i="10"/>
  <c r="W15" i="10" s="1"/>
  <c r="T14" i="10"/>
  <c r="AA14" i="10" s="1"/>
  <c r="R14" i="10"/>
  <c r="Q14" i="10"/>
  <c r="V14" i="10" s="1"/>
  <c r="P14" i="10"/>
  <c r="O14" i="10"/>
  <c r="N14" i="10"/>
  <c r="M14" i="10"/>
  <c r="L14" i="10"/>
  <c r="K14" i="10"/>
  <c r="W14" i="10" s="1"/>
  <c r="AA13" i="10"/>
  <c r="T13" i="10"/>
  <c r="S13" i="10" s="1"/>
  <c r="U13" i="10" s="1"/>
  <c r="R13" i="10"/>
  <c r="Q13" i="10"/>
  <c r="P13" i="10"/>
  <c r="O13" i="10"/>
  <c r="N13" i="10"/>
  <c r="M13" i="10"/>
  <c r="L13" i="10"/>
  <c r="V13" i="10" s="1"/>
  <c r="K13" i="10"/>
  <c r="W13" i="10" s="1"/>
  <c r="V12" i="10"/>
  <c r="T12" i="10"/>
  <c r="AA12" i="10" s="1"/>
  <c r="S12" i="10"/>
  <c r="U12" i="10" s="1"/>
  <c r="R12" i="10"/>
  <c r="Q12" i="10"/>
  <c r="P12" i="10"/>
  <c r="O12" i="10"/>
  <c r="N12" i="10"/>
  <c r="M12" i="10"/>
  <c r="L12" i="10"/>
  <c r="K12" i="10"/>
  <c r="W12" i="10" s="1"/>
  <c r="AA11" i="10"/>
  <c r="T11" i="10"/>
  <c r="S11" i="10"/>
  <c r="U11" i="10" s="1"/>
  <c r="R11" i="10"/>
  <c r="Q11" i="10"/>
  <c r="P11" i="10"/>
  <c r="O11" i="10"/>
  <c r="N11" i="10"/>
  <c r="V11" i="10" s="1"/>
  <c r="M11" i="10"/>
  <c r="L11" i="10"/>
  <c r="K11" i="10"/>
  <c r="W11" i="10" s="1"/>
  <c r="AA9" i="10"/>
  <c r="V9" i="10"/>
  <c r="T9" i="10"/>
  <c r="S9" i="10" s="1"/>
  <c r="U9" i="10" s="1"/>
  <c r="R9" i="10"/>
  <c r="Q9" i="10"/>
  <c r="P9" i="10"/>
  <c r="O9" i="10"/>
  <c r="N9" i="10"/>
  <c r="M9" i="10"/>
  <c r="L9" i="10"/>
  <c r="K9" i="10"/>
  <c r="W9" i="10" s="1"/>
  <c r="T8" i="10"/>
  <c r="AA8" i="10" s="1"/>
  <c r="R8" i="10"/>
  <c r="Q8" i="10"/>
  <c r="V8" i="10" s="1"/>
  <c r="P8" i="10"/>
  <c r="O8" i="10"/>
  <c r="N8" i="10"/>
  <c r="M8" i="10"/>
  <c r="L8" i="10"/>
  <c r="K8" i="10"/>
  <c r="W8" i="10" s="1"/>
  <c r="AA7" i="10"/>
  <c r="T7" i="10"/>
  <c r="S7" i="10" s="1"/>
  <c r="U7" i="10" s="1"/>
  <c r="R7" i="10"/>
  <c r="Q7" i="10"/>
  <c r="P7" i="10"/>
  <c r="O7" i="10"/>
  <c r="N7" i="10"/>
  <c r="M7" i="10"/>
  <c r="L7" i="10"/>
  <c r="V7" i="10" s="1"/>
  <c r="K7" i="10"/>
  <c r="W7" i="10" s="1"/>
  <c r="AA6" i="10"/>
  <c r="V6" i="10"/>
  <c r="T6" i="10"/>
  <c r="S6" i="10"/>
  <c r="U6" i="10" s="1"/>
  <c r="R6" i="10"/>
  <c r="Q6" i="10"/>
  <c r="P6" i="10"/>
  <c r="O6" i="10"/>
  <c r="N6" i="10"/>
  <c r="M6" i="10"/>
  <c r="L6" i="10"/>
  <c r="K6" i="10"/>
  <c r="W6" i="10" s="1"/>
  <c r="AA5" i="10"/>
  <c r="T5" i="10"/>
  <c r="S5" i="10"/>
  <c r="U5" i="10" s="1"/>
  <c r="R5" i="10"/>
  <c r="Q5" i="10"/>
  <c r="P5" i="10"/>
  <c r="O5" i="10"/>
  <c r="N5" i="10"/>
  <c r="V5" i="10" s="1"/>
  <c r="M5" i="10"/>
  <c r="L5" i="10"/>
  <c r="K5" i="10"/>
  <c r="W5" i="10" s="1"/>
  <c r="AA4" i="10"/>
  <c r="U4" i="10"/>
  <c r="T4" i="10"/>
  <c r="S4" i="10"/>
  <c r="R4" i="10"/>
  <c r="Q4" i="10"/>
  <c r="P4" i="10"/>
  <c r="O4" i="10"/>
  <c r="N4" i="10"/>
  <c r="M4" i="10"/>
  <c r="L4" i="10"/>
  <c r="K4" i="10"/>
  <c r="W4" i="10" s="1"/>
  <c r="R32" i="10"/>
  <c r="S32" i="10"/>
  <c r="T32" i="10"/>
  <c r="U32" i="10"/>
  <c r="V32" i="10"/>
  <c r="W32" i="10"/>
  <c r="X32" i="10"/>
  <c r="Y32" i="10"/>
  <c r="T31" i="9"/>
  <c r="AA31" i="9" s="1"/>
  <c r="S31" i="9"/>
  <c r="U31" i="9" s="1"/>
  <c r="R31" i="9"/>
  <c r="V31" i="9" s="1"/>
  <c r="Q31" i="9"/>
  <c r="P31" i="9"/>
  <c r="O31" i="9"/>
  <c r="N31" i="9"/>
  <c r="M31" i="9"/>
  <c r="L31" i="9"/>
  <c r="K31" i="9"/>
  <c r="W31" i="9" s="1"/>
  <c r="AA30" i="9"/>
  <c r="T30" i="9"/>
  <c r="S30" i="9" s="1"/>
  <c r="U30" i="9" s="1"/>
  <c r="R30" i="9"/>
  <c r="Q30" i="9"/>
  <c r="P30" i="9"/>
  <c r="O30" i="9"/>
  <c r="N30" i="9"/>
  <c r="M30" i="9"/>
  <c r="V30" i="9" s="1"/>
  <c r="L30" i="9"/>
  <c r="K30" i="9"/>
  <c r="W30" i="9" s="1"/>
  <c r="V29" i="9"/>
  <c r="T29" i="9"/>
  <c r="S29" i="9" s="1"/>
  <c r="U29" i="9" s="1"/>
  <c r="R29" i="9"/>
  <c r="Q29" i="9"/>
  <c r="P29" i="9"/>
  <c r="O29" i="9"/>
  <c r="N29" i="9"/>
  <c r="M29" i="9"/>
  <c r="L29" i="9"/>
  <c r="K29" i="9"/>
  <c r="W29" i="9" s="1"/>
  <c r="AA28" i="9"/>
  <c r="T28" i="9"/>
  <c r="S28" i="9"/>
  <c r="U28" i="9" s="1"/>
  <c r="R28" i="9"/>
  <c r="Q28" i="9"/>
  <c r="P28" i="9"/>
  <c r="O28" i="9"/>
  <c r="V28" i="9" s="1"/>
  <c r="N28" i="9"/>
  <c r="M28" i="9"/>
  <c r="L28" i="9"/>
  <c r="K28" i="9"/>
  <c r="W28" i="9" s="1"/>
  <c r="AA27" i="9"/>
  <c r="T27" i="9"/>
  <c r="S27" i="9" s="1"/>
  <c r="U27" i="9" s="1"/>
  <c r="R27" i="9"/>
  <c r="Q27" i="9"/>
  <c r="P27" i="9"/>
  <c r="O27" i="9"/>
  <c r="N27" i="9"/>
  <c r="M27" i="9"/>
  <c r="L27" i="9"/>
  <c r="K27" i="9"/>
  <c r="W27" i="9" s="1"/>
  <c r="T26" i="9"/>
  <c r="AA26" i="9" s="1"/>
  <c r="S26" i="9"/>
  <c r="U26" i="9" s="1"/>
  <c r="R26" i="9"/>
  <c r="Q26" i="9"/>
  <c r="P26" i="9"/>
  <c r="O26" i="9"/>
  <c r="N26" i="9"/>
  <c r="M26" i="9"/>
  <c r="L26" i="9"/>
  <c r="V26" i="9" s="1"/>
  <c r="K26" i="9"/>
  <c r="W26" i="9" s="1"/>
  <c r="AA25" i="9"/>
  <c r="T25" i="9"/>
  <c r="S25" i="9"/>
  <c r="U25" i="9" s="1"/>
  <c r="R25" i="9"/>
  <c r="Q25" i="9"/>
  <c r="P25" i="9"/>
  <c r="O25" i="9"/>
  <c r="N25" i="9"/>
  <c r="M25" i="9"/>
  <c r="L25" i="9"/>
  <c r="V25" i="9" s="1"/>
  <c r="K25" i="9"/>
  <c r="W25" i="9" s="1"/>
  <c r="V23" i="9"/>
  <c r="T23" i="9"/>
  <c r="S23" i="9" s="1"/>
  <c r="U23" i="9" s="1"/>
  <c r="R23" i="9"/>
  <c r="Q23" i="9"/>
  <c r="P23" i="9"/>
  <c r="O23" i="9"/>
  <c r="N23" i="9"/>
  <c r="M23" i="9"/>
  <c r="L23" i="9"/>
  <c r="K23" i="9"/>
  <c r="W23" i="9" s="1"/>
  <c r="AA22" i="9"/>
  <c r="T22" i="9"/>
  <c r="S22" i="9"/>
  <c r="U22" i="9" s="1"/>
  <c r="R22" i="9"/>
  <c r="Q22" i="9"/>
  <c r="P22" i="9"/>
  <c r="O22" i="9"/>
  <c r="V22" i="9" s="1"/>
  <c r="N22" i="9"/>
  <c r="M22" i="9"/>
  <c r="L22" i="9"/>
  <c r="K22" i="9"/>
  <c r="W22" i="9" s="1"/>
  <c r="AA21" i="9"/>
  <c r="W21" i="9"/>
  <c r="AC21" i="9" s="1"/>
  <c r="T21" i="9"/>
  <c r="S21" i="9" s="1"/>
  <c r="U21" i="9" s="1"/>
  <c r="R21" i="9"/>
  <c r="Q21" i="9"/>
  <c r="P21" i="9"/>
  <c r="O21" i="9"/>
  <c r="N21" i="9"/>
  <c r="M21" i="9"/>
  <c r="L21" i="9"/>
  <c r="K21" i="9"/>
  <c r="V21" i="9" s="1"/>
  <c r="T20" i="9"/>
  <c r="AA20" i="9" s="1"/>
  <c r="S20" i="9"/>
  <c r="U20" i="9" s="1"/>
  <c r="R20" i="9"/>
  <c r="Q20" i="9"/>
  <c r="P20" i="9"/>
  <c r="O20" i="9"/>
  <c r="N20" i="9"/>
  <c r="M20" i="9"/>
  <c r="L20" i="9"/>
  <c r="V20" i="9" s="1"/>
  <c r="K20" i="9"/>
  <c r="W20" i="9" s="1"/>
  <c r="AA19" i="9"/>
  <c r="T19" i="9"/>
  <c r="S19" i="9"/>
  <c r="U19" i="9" s="1"/>
  <c r="R19" i="9"/>
  <c r="Q19" i="9"/>
  <c r="P19" i="9"/>
  <c r="O19" i="9"/>
  <c r="N19" i="9"/>
  <c r="M19" i="9"/>
  <c r="L19" i="9"/>
  <c r="V19" i="9" s="1"/>
  <c r="K19" i="9"/>
  <c r="W19" i="9" s="1"/>
  <c r="V17" i="9"/>
  <c r="T17" i="9"/>
  <c r="S17" i="9" s="1"/>
  <c r="U17" i="9" s="1"/>
  <c r="R17" i="9"/>
  <c r="Q17" i="9"/>
  <c r="P17" i="9"/>
  <c r="O17" i="9"/>
  <c r="N17" i="9"/>
  <c r="M17" i="9"/>
  <c r="L17" i="9"/>
  <c r="K17" i="9"/>
  <c r="W17" i="9" s="1"/>
  <c r="AA16" i="9"/>
  <c r="T16" i="9"/>
  <c r="S16" i="9"/>
  <c r="U16" i="9" s="1"/>
  <c r="R16" i="9"/>
  <c r="Q16" i="9"/>
  <c r="P16" i="9"/>
  <c r="O16" i="9"/>
  <c r="V16" i="9" s="1"/>
  <c r="N16" i="9"/>
  <c r="M16" i="9"/>
  <c r="L16" i="9"/>
  <c r="K16" i="9"/>
  <c r="W16" i="9" s="1"/>
  <c r="T15" i="9"/>
  <c r="S15" i="9" s="1"/>
  <c r="U15" i="9" s="1"/>
  <c r="R15" i="9"/>
  <c r="Q15" i="9"/>
  <c r="P15" i="9"/>
  <c r="O15" i="9"/>
  <c r="N15" i="9"/>
  <c r="M15" i="9"/>
  <c r="L15" i="9"/>
  <c r="K15" i="9"/>
  <c r="W15" i="9" s="1"/>
  <c r="T14" i="9"/>
  <c r="AA14" i="9" s="1"/>
  <c r="S14" i="9"/>
  <c r="U14" i="9" s="1"/>
  <c r="R14" i="9"/>
  <c r="Q14" i="9"/>
  <c r="P14" i="9"/>
  <c r="O14" i="9"/>
  <c r="N14" i="9"/>
  <c r="M14" i="9"/>
  <c r="L14" i="9"/>
  <c r="V14" i="9" s="1"/>
  <c r="K14" i="9"/>
  <c r="W14" i="9" s="1"/>
  <c r="AA13" i="9"/>
  <c r="T13" i="9"/>
  <c r="S13" i="9"/>
  <c r="U13" i="9" s="1"/>
  <c r="R13" i="9"/>
  <c r="Q13" i="9"/>
  <c r="P13" i="9"/>
  <c r="O13" i="9"/>
  <c r="N13" i="9"/>
  <c r="M13" i="9"/>
  <c r="L13" i="9"/>
  <c r="V13" i="9" s="1"/>
  <c r="K13" i="9"/>
  <c r="W13" i="9" s="1"/>
  <c r="V12" i="9"/>
  <c r="T12" i="9"/>
  <c r="AA12" i="9" s="1"/>
  <c r="R12" i="9"/>
  <c r="Q12" i="9"/>
  <c r="P12" i="9"/>
  <c r="O12" i="9"/>
  <c r="N12" i="9"/>
  <c r="M12" i="9"/>
  <c r="L12" i="9"/>
  <c r="K12" i="9"/>
  <c r="W12" i="9" s="1"/>
  <c r="AA11" i="9"/>
  <c r="T11" i="9"/>
  <c r="S11" i="9"/>
  <c r="R11" i="9"/>
  <c r="Q11" i="9"/>
  <c r="P11" i="9"/>
  <c r="O11" i="9"/>
  <c r="U11" i="9" s="1"/>
  <c r="N11" i="9"/>
  <c r="V11" i="9" s="1"/>
  <c r="M11" i="9"/>
  <c r="L11" i="9"/>
  <c r="K11" i="9"/>
  <c r="W11" i="9" s="1"/>
  <c r="T9" i="9"/>
  <c r="S9" i="9" s="1"/>
  <c r="U9" i="9" s="1"/>
  <c r="R9" i="9"/>
  <c r="Q9" i="9"/>
  <c r="P9" i="9"/>
  <c r="O9" i="9"/>
  <c r="N9" i="9"/>
  <c r="M9" i="9"/>
  <c r="L9" i="9"/>
  <c r="K9" i="9"/>
  <c r="W9" i="9" s="1"/>
  <c r="T8" i="9"/>
  <c r="AA8" i="9" s="1"/>
  <c r="S8" i="9"/>
  <c r="U8" i="9" s="1"/>
  <c r="R8" i="9"/>
  <c r="Q8" i="9"/>
  <c r="P8" i="9"/>
  <c r="O8" i="9"/>
  <c r="N8" i="9"/>
  <c r="M8" i="9"/>
  <c r="L8" i="9"/>
  <c r="V8" i="9" s="1"/>
  <c r="K8" i="9"/>
  <c r="W8" i="9" s="1"/>
  <c r="AA7" i="9"/>
  <c r="T7" i="9"/>
  <c r="S7" i="9"/>
  <c r="U7" i="9" s="1"/>
  <c r="R7" i="9"/>
  <c r="Q7" i="9"/>
  <c r="P7" i="9"/>
  <c r="O7" i="9"/>
  <c r="N7" i="9"/>
  <c r="M7" i="9"/>
  <c r="L7" i="9"/>
  <c r="V7" i="9" s="1"/>
  <c r="K7" i="9"/>
  <c r="W7" i="9" s="1"/>
  <c r="V6" i="9"/>
  <c r="T6" i="9"/>
  <c r="AA6" i="9" s="1"/>
  <c r="R6" i="9"/>
  <c r="Q6" i="9"/>
  <c r="P6" i="9"/>
  <c r="O6" i="9"/>
  <c r="N6" i="9"/>
  <c r="M6" i="9"/>
  <c r="L6" i="9"/>
  <c r="K6" i="9"/>
  <c r="W6" i="9" s="1"/>
  <c r="AA5" i="9"/>
  <c r="T5" i="9"/>
  <c r="S5" i="9"/>
  <c r="R5" i="9"/>
  <c r="Q5" i="9"/>
  <c r="P5" i="9"/>
  <c r="O5" i="9"/>
  <c r="U5" i="9" s="1"/>
  <c r="N5" i="9"/>
  <c r="V5" i="9" s="1"/>
  <c r="M5" i="9"/>
  <c r="L5" i="9"/>
  <c r="K5" i="9"/>
  <c r="W5" i="9" s="1"/>
  <c r="V4" i="9"/>
  <c r="T4" i="9"/>
  <c r="AA4" i="9" s="1"/>
  <c r="S4" i="9"/>
  <c r="R4" i="9"/>
  <c r="Q4" i="9"/>
  <c r="P4" i="9"/>
  <c r="O4" i="9"/>
  <c r="N4" i="9"/>
  <c r="M4" i="9"/>
  <c r="L4" i="9"/>
  <c r="K4" i="9"/>
  <c r="W4" i="9" s="1"/>
  <c r="T31" i="8"/>
  <c r="AA31" i="8" s="1"/>
  <c r="S31" i="8"/>
  <c r="U31" i="8" s="1"/>
  <c r="R31" i="8"/>
  <c r="Q31" i="8"/>
  <c r="P31" i="8"/>
  <c r="O31" i="8"/>
  <c r="N31" i="8"/>
  <c r="M31" i="8"/>
  <c r="L31" i="8"/>
  <c r="K31" i="8"/>
  <c r="W31" i="8" s="1"/>
  <c r="T30" i="8"/>
  <c r="S30" i="8" s="1"/>
  <c r="U30" i="8" s="1"/>
  <c r="R30" i="8"/>
  <c r="Q30" i="8"/>
  <c r="P30" i="8"/>
  <c r="O30" i="8"/>
  <c r="N30" i="8"/>
  <c r="M30" i="8"/>
  <c r="V30" i="8" s="1"/>
  <c r="L30" i="8"/>
  <c r="K30" i="8"/>
  <c r="W30" i="8" s="1"/>
  <c r="AA29" i="8"/>
  <c r="T29" i="8"/>
  <c r="S29" i="8" s="1"/>
  <c r="U29" i="8" s="1"/>
  <c r="R29" i="8"/>
  <c r="Q29" i="8"/>
  <c r="P29" i="8"/>
  <c r="O29" i="8"/>
  <c r="V29" i="8" s="1"/>
  <c r="N29" i="8"/>
  <c r="M29" i="8"/>
  <c r="L29" i="8"/>
  <c r="K29" i="8"/>
  <c r="W29" i="8" s="1"/>
  <c r="AA28" i="8"/>
  <c r="V28" i="8"/>
  <c r="T28" i="8"/>
  <c r="S28" i="8" s="1"/>
  <c r="U28" i="8" s="1"/>
  <c r="R28" i="8"/>
  <c r="Q28" i="8"/>
  <c r="P28" i="8"/>
  <c r="O28" i="8"/>
  <c r="N28" i="8"/>
  <c r="M28" i="8"/>
  <c r="L28" i="8"/>
  <c r="K28" i="8"/>
  <c r="W28" i="8" s="1"/>
  <c r="AA27" i="8"/>
  <c r="T27" i="8"/>
  <c r="S27" i="8" s="1"/>
  <c r="U27" i="8" s="1"/>
  <c r="R27" i="8"/>
  <c r="Q27" i="8"/>
  <c r="P27" i="8"/>
  <c r="O27" i="8"/>
  <c r="N27" i="8"/>
  <c r="M27" i="8"/>
  <c r="L27" i="8"/>
  <c r="K27" i="8"/>
  <c r="W27" i="8" s="1"/>
  <c r="T26" i="8"/>
  <c r="AA26" i="8" s="1"/>
  <c r="S26" i="8"/>
  <c r="U26" i="8" s="1"/>
  <c r="R26" i="8"/>
  <c r="Q26" i="8"/>
  <c r="P26" i="8"/>
  <c r="O26" i="8"/>
  <c r="N26" i="8"/>
  <c r="M26" i="8"/>
  <c r="L26" i="8"/>
  <c r="V26" i="8" s="1"/>
  <c r="K26" i="8"/>
  <c r="W26" i="8" s="1"/>
  <c r="AA25" i="8"/>
  <c r="T25" i="8"/>
  <c r="S25" i="8"/>
  <c r="U25" i="8" s="1"/>
  <c r="R25" i="8"/>
  <c r="Q25" i="8"/>
  <c r="P25" i="8"/>
  <c r="O25" i="8"/>
  <c r="N25" i="8"/>
  <c r="M25" i="8"/>
  <c r="L25" i="8"/>
  <c r="V25" i="8" s="1"/>
  <c r="K25" i="8"/>
  <c r="W25" i="8" s="1"/>
  <c r="AA23" i="8"/>
  <c r="T23" i="8"/>
  <c r="S23" i="8" s="1"/>
  <c r="U23" i="8" s="1"/>
  <c r="R23" i="8"/>
  <c r="Q23" i="8"/>
  <c r="P23" i="8"/>
  <c r="O23" i="8"/>
  <c r="V23" i="8" s="1"/>
  <c r="N23" i="8"/>
  <c r="M23" i="8"/>
  <c r="L23" i="8"/>
  <c r="K23" i="8"/>
  <c r="W23" i="8" s="1"/>
  <c r="AA22" i="8"/>
  <c r="T22" i="8"/>
  <c r="S22" i="8" s="1"/>
  <c r="U22" i="8" s="1"/>
  <c r="R22" i="8"/>
  <c r="Q22" i="8"/>
  <c r="P22" i="8"/>
  <c r="V22" i="8" s="1"/>
  <c r="O22" i="8"/>
  <c r="N22" i="8"/>
  <c r="M22" i="8"/>
  <c r="L22" i="8"/>
  <c r="K22" i="8"/>
  <c r="W22" i="8" s="1"/>
  <c r="AA21" i="8"/>
  <c r="T21" i="8"/>
  <c r="S21" i="8" s="1"/>
  <c r="U21" i="8" s="1"/>
  <c r="R21" i="8"/>
  <c r="Q21" i="8"/>
  <c r="P21" i="8"/>
  <c r="O21" i="8"/>
  <c r="N21" i="8"/>
  <c r="M21" i="8"/>
  <c r="L21" i="8"/>
  <c r="K21" i="8"/>
  <c r="W21" i="8" s="1"/>
  <c r="T20" i="8"/>
  <c r="AA20" i="8" s="1"/>
  <c r="S20" i="8"/>
  <c r="U20" i="8" s="1"/>
  <c r="R20" i="8"/>
  <c r="Q20" i="8"/>
  <c r="P20" i="8"/>
  <c r="O20" i="8"/>
  <c r="N20" i="8"/>
  <c r="M20" i="8"/>
  <c r="L20" i="8"/>
  <c r="V20" i="8" s="1"/>
  <c r="K20" i="8"/>
  <c r="W20" i="8" s="1"/>
  <c r="AA19" i="8"/>
  <c r="T19" i="8"/>
  <c r="S19" i="8"/>
  <c r="U19" i="8" s="1"/>
  <c r="R19" i="8"/>
  <c r="Q19" i="8"/>
  <c r="P19" i="8"/>
  <c r="O19" i="8"/>
  <c r="N19" i="8"/>
  <c r="M19" i="8"/>
  <c r="L19" i="8"/>
  <c r="V19" i="8" s="1"/>
  <c r="K19" i="8"/>
  <c r="W19" i="8" s="1"/>
  <c r="AA17" i="8"/>
  <c r="T17" i="8"/>
  <c r="S17" i="8" s="1"/>
  <c r="U17" i="8" s="1"/>
  <c r="R17" i="8"/>
  <c r="Q17" i="8"/>
  <c r="P17" i="8"/>
  <c r="O17" i="8"/>
  <c r="N17" i="8"/>
  <c r="M17" i="8"/>
  <c r="V17" i="8" s="1"/>
  <c r="L17" i="8"/>
  <c r="K17" i="8"/>
  <c r="W17" i="8" s="1"/>
  <c r="AA16" i="8"/>
  <c r="T16" i="8"/>
  <c r="S16" i="8" s="1"/>
  <c r="U16" i="8" s="1"/>
  <c r="R16" i="8"/>
  <c r="Q16" i="8"/>
  <c r="P16" i="8"/>
  <c r="V16" i="8" s="1"/>
  <c r="O16" i="8"/>
  <c r="N16" i="8"/>
  <c r="M16" i="8"/>
  <c r="L16" i="8"/>
  <c r="K16" i="8"/>
  <c r="W16" i="8" s="1"/>
  <c r="AA15" i="8"/>
  <c r="T15" i="8"/>
  <c r="S15" i="8" s="1"/>
  <c r="U15" i="8" s="1"/>
  <c r="R15" i="8"/>
  <c r="Q15" i="8"/>
  <c r="W15" i="8" s="1"/>
  <c r="P15" i="8"/>
  <c r="O15" i="8"/>
  <c r="N15" i="8"/>
  <c r="M15" i="8"/>
  <c r="L15" i="8"/>
  <c r="K15" i="8"/>
  <c r="V15" i="8" s="1"/>
  <c r="T14" i="8"/>
  <c r="AA14" i="8" s="1"/>
  <c r="S14" i="8"/>
  <c r="U14" i="8" s="1"/>
  <c r="R14" i="8"/>
  <c r="Q14" i="8"/>
  <c r="P14" i="8"/>
  <c r="O14" i="8"/>
  <c r="N14" i="8"/>
  <c r="M14" i="8"/>
  <c r="L14" i="8"/>
  <c r="V14" i="8" s="1"/>
  <c r="K14" i="8"/>
  <c r="W14" i="8" s="1"/>
  <c r="AA13" i="8"/>
  <c r="T13" i="8"/>
  <c r="S13" i="8"/>
  <c r="U13" i="8" s="1"/>
  <c r="R13" i="8"/>
  <c r="Q13" i="8"/>
  <c r="P13" i="8"/>
  <c r="O13" i="8"/>
  <c r="N13" i="8"/>
  <c r="M13" i="8"/>
  <c r="L13" i="8"/>
  <c r="V13" i="8" s="1"/>
  <c r="K13" i="8"/>
  <c r="W13" i="8" s="1"/>
  <c r="T12" i="8"/>
  <c r="AA12" i="8" s="1"/>
  <c r="R12" i="8"/>
  <c r="Q12" i="8"/>
  <c r="P12" i="8"/>
  <c r="O12" i="8"/>
  <c r="N12" i="8"/>
  <c r="M12" i="8"/>
  <c r="L12" i="8"/>
  <c r="V12" i="8" s="1"/>
  <c r="K12" i="8"/>
  <c r="W12" i="8" s="1"/>
  <c r="AA11" i="8"/>
  <c r="T11" i="8"/>
  <c r="S11" i="8"/>
  <c r="R11" i="8"/>
  <c r="Q11" i="8"/>
  <c r="P11" i="8"/>
  <c r="O11" i="8"/>
  <c r="U11" i="8" s="1"/>
  <c r="N11" i="8"/>
  <c r="M11" i="8"/>
  <c r="L11" i="8"/>
  <c r="V11" i="8" s="1"/>
  <c r="K11" i="8"/>
  <c r="W11" i="8" s="1"/>
  <c r="AA9" i="8"/>
  <c r="T9" i="8"/>
  <c r="S9" i="8" s="1"/>
  <c r="U9" i="8" s="1"/>
  <c r="R9" i="8"/>
  <c r="Q9" i="8"/>
  <c r="P9" i="8"/>
  <c r="O9" i="8"/>
  <c r="N9" i="8"/>
  <c r="M9" i="8"/>
  <c r="L9" i="8"/>
  <c r="K9" i="8"/>
  <c r="W9" i="8" s="1"/>
  <c r="T8" i="8"/>
  <c r="AA8" i="8" s="1"/>
  <c r="S8" i="8"/>
  <c r="U8" i="8" s="1"/>
  <c r="R8" i="8"/>
  <c r="Q8" i="8"/>
  <c r="P8" i="8"/>
  <c r="O8" i="8"/>
  <c r="N8" i="8"/>
  <c r="M8" i="8"/>
  <c r="L8" i="8"/>
  <c r="V8" i="8" s="1"/>
  <c r="K8" i="8"/>
  <c r="W8" i="8" s="1"/>
  <c r="AA7" i="8"/>
  <c r="T7" i="8"/>
  <c r="S7" i="8"/>
  <c r="U7" i="8" s="1"/>
  <c r="R7" i="8"/>
  <c r="Q7" i="8"/>
  <c r="P7" i="8"/>
  <c r="O7" i="8"/>
  <c r="N7" i="8"/>
  <c r="M7" i="8"/>
  <c r="L7" i="8"/>
  <c r="V7" i="8" s="1"/>
  <c r="K7" i="8"/>
  <c r="W7" i="8" s="1"/>
  <c r="T6" i="8"/>
  <c r="AA6" i="8" s="1"/>
  <c r="R6" i="8"/>
  <c r="Q6" i="8"/>
  <c r="P6" i="8"/>
  <c r="O6" i="8"/>
  <c r="N6" i="8"/>
  <c r="M6" i="8"/>
  <c r="L6" i="8"/>
  <c r="V6" i="8" s="1"/>
  <c r="K6" i="8"/>
  <c r="W6" i="8" s="1"/>
  <c r="AA5" i="8"/>
  <c r="T5" i="8"/>
  <c r="S5" i="8"/>
  <c r="R5" i="8"/>
  <c r="Q5" i="8"/>
  <c r="P5" i="8"/>
  <c r="O5" i="8"/>
  <c r="U5" i="8" s="1"/>
  <c r="N5" i="8"/>
  <c r="M5" i="8"/>
  <c r="L5" i="8"/>
  <c r="V5" i="8" s="1"/>
  <c r="K5" i="8"/>
  <c r="W5" i="8" s="1"/>
  <c r="AA4" i="8"/>
  <c r="V4" i="8"/>
  <c r="T4" i="8"/>
  <c r="S4" i="8"/>
  <c r="R4" i="8"/>
  <c r="Q4" i="8"/>
  <c r="P4" i="8"/>
  <c r="U4" i="8" s="1"/>
  <c r="O4" i="8"/>
  <c r="N4" i="8"/>
  <c r="M4" i="8"/>
  <c r="L4" i="8"/>
  <c r="K4" i="8"/>
  <c r="W4" i="8" s="1"/>
  <c r="T31" i="7"/>
  <c r="AA31" i="7" s="1"/>
  <c r="S31" i="7"/>
  <c r="U31" i="7" s="1"/>
  <c r="R31" i="7"/>
  <c r="Q31" i="7"/>
  <c r="P31" i="7"/>
  <c r="O31" i="7"/>
  <c r="N31" i="7"/>
  <c r="M31" i="7"/>
  <c r="L31" i="7"/>
  <c r="K31" i="7"/>
  <c r="W31" i="7" s="1"/>
  <c r="AA30" i="7"/>
  <c r="T30" i="7"/>
  <c r="S30" i="7" s="1"/>
  <c r="U30" i="7" s="1"/>
  <c r="R30" i="7"/>
  <c r="Q30" i="7"/>
  <c r="P30" i="7"/>
  <c r="O30" i="7"/>
  <c r="N30" i="7"/>
  <c r="M30" i="7"/>
  <c r="V30" i="7" s="1"/>
  <c r="L30" i="7"/>
  <c r="K30" i="7"/>
  <c r="W30" i="7" s="1"/>
  <c r="V29" i="7"/>
  <c r="T29" i="7"/>
  <c r="S29" i="7" s="1"/>
  <c r="U29" i="7" s="1"/>
  <c r="R29" i="7"/>
  <c r="Q29" i="7"/>
  <c r="P29" i="7"/>
  <c r="O29" i="7"/>
  <c r="N29" i="7"/>
  <c r="M29" i="7"/>
  <c r="L29" i="7"/>
  <c r="K29" i="7"/>
  <c r="W29" i="7" s="1"/>
  <c r="AA28" i="7"/>
  <c r="T28" i="7"/>
  <c r="S28" i="7" s="1"/>
  <c r="U28" i="7" s="1"/>
  <c r="R28" i="7"/>
  <c r="Q28" i="7"/>
  <c r="P28" i="7"/>
  <c r="O28" i="7"/>
  <c r="V28" i="7" s="1"/>
  <c r="N28" i="7"/>
  <c r="M28" i="7"/>
  <c r="L28" i="7"/>
  <c r="K28" i="7"/>
  <c r="W28" i="7" s="1"/>
  <c r="AA27" i="7"/>
  <c r="T27" i="7"/>
  <c r="S27" i="7" s="1"/>
  <c r="U27" i="7" s="1"/>
  <c r="R27" i="7"/>
  <c r="Q27" i="7"/>
  <c r="P27" i="7"/>
  <c r="O27" i="7"/>
  <c r="N27" i="7"/>
  <c r="M27" i="7"/>
  <c r="L27" i="7"/>
  <c r="K27" i="7"/>
  <c r="W27" i="7" s="1"/>
  <c r="T26" i="7"/>
  <c r="AA26" i="7" s="1"/>
  <c r="S26" i="7"/>
  <c r="U26" i="7" s="1"/>
  <c r="R26" i="7"/>
  <c r="Q26" i="7"/>
  <c r="P26" i="7"/>
  <c r="O26" i="7"/>
  <c r="N26" i="7"/>
  <c r="M26" i="7"/>
  <c r="L26" i="7"/>
  <c r="V26" i="7" s="1"/>
  <c r="K26" i="7"/>
  <c r="W26" i="7" s="1"/>
  <c r="AA25" i="7"/>
  <c r="T25" i="7"/>
  <c r="S25" i="7"/>
  <c r="U25" i="7" s="1"/>
  <c r="R25" i="7"/>
  <c r="Q25" i="7"/>
  <c r="P25" i="7"/>
  <c r="O25" i="7"/>
  <c r="N25" i="7"/>
  <c r="M25" i="7"/>
  <c r="L25" i="7"/>
  <c r="V25" i="7" s="1"/>
  <c r="K25" i="7"/>
  <c r="W25" i="7" s="1"/>
  <c r="T23" i="7"/>
  <c r="S23" i="7" s="1"/>
  <c r="U23" i="7" s="1"/>
  <c r="R23" i="7"/>
  <c r="Q23" i="7"/>
  <c r="P23" i="7"/>
  <c r="O23" i="7"/>
  <c r="N23" i="7"/>
  <c r="M23" i="7"/>
  <c r="L23" i="7"/>
  <c r="K23" i="7"/>
  <c r="W23" i="7" s="1"/>
  <c r="AA22" i="7"/>
  <c r="T22" i="7"/>
  <c r="S22" i="7" s="1"/>
  <c r="U22" i="7" s="1"/>
  <c r="R22" i="7"/>
  <c r="Q22" i="7"/>
  <c r="P22" i="7"/>
  <c r="O22" i="7"/>
  <c r="V22" i="7" s="1"/>
  <c r="N22" i="7"/>
  <c r="M22" i="7"/>
  <c r="L22" i="7"/>
  <c r="K22" i="7"/>
  <c r="W22" i="7" s="1"/>
  <c r="AA21" i="7"/>
  <c r="T21" i="7"/>
  <c r="S21" i="7" s="1"/>
  <c r="U21" i="7" s="1"/>
  <c r="R21" i="7"/>
  <c r="Q21" i="7"/>
  <c r="P21" i="7"/>
  <c r="O21" i="7"/>
  <c r="N21" i="7"/>
  <c r="M21" i="7"/>
  <c r="L21" i="7"/>
  <c r="K21" i="7"/>
  <c r="W21" i="7" s="1"/>
  <c r="T20" i="7"/>
  <c r="AA20" i="7" s="1"/>
  <c r="R20" i="7"/>
  <c r="Q20" i="7"/>
  <c r="V20" i="7" s="1"/>
  <c r="P20" i="7"/>
  <c r="O20" i="7"/>
  <c r="N20" i="7"/>
  <c r="M20" i="7"/>
  <c r="L20" i="7"/>
  <c r="K20" i="7"/>
  <c r="W20" i="7" s="1"/>
  <c r="AA19" i="7"/>
  <c r="T19" i="7"/>
  <c r="S19" i="7"/>
  <c r="U19" i="7" s="1"/>
  <c r="R19" i="7"/>
  <c r="Q19" i="7"/>
  <c r="P19" i="7"/>
  <c r="O19" i="7"/>
  <c r="N19" i="7"/>
  <c r="M19" i="7"/>
  <c r="L19" i="7"/>
  <c r="V19" i="7" s="1"/>
  <c r="K19" i="7"/>
  <c r="W19" i="7" s="1"/>
  <c r="T17" i="7"/>
  <c r="S17" i="7" s="1"/>
  <c r="U17" i="7" s="1"/>
  <c r="R17" i="7"/>
  <c r="Q17" i="7"/>
  <c r="P17" i="7"/>
  <c r="O17" i="7"/>
  <c r="N17" i="7"/>
  <c r="M17" i="7"/>
  <c r="L17" i="7"/>
  <c r="K17" i="7"/>
  <c r="W17" i="7" s="1"/>
  <c r="T16" i="7"/>
  <c r="S16" i="7" s="1"/>
  <c r="U16" i="7" s="1"/>
  <c r="R16" i="7"/>
  <c r="Q16" i="7"/>
  <c r="P16" i="7"/>
  <c r="O16" i="7"/>
  <c r="V16" i="7" s="1"/>
  <c r="N16" i="7"/>
  <c r="M16" i="7"/>
  <c r="L16" i="7"/>
  <c r="K16" i="7"/>
  <c r="W16" i="7" s="1"/>
  <c r="AA15" i="7"/>
  <c r="T15" i="7"/>
  <c r="S15" i="7" s="1"/>
  <c r="U15" i="7" s="1"/>
  <c r="R15" i="7"/>
  <c r="Q15" i="7"/>
  <c r="P15" i="7"/>
  <c r="O15" i="7"/>
  <c r="N15" i="7"/>
  <c r="M15" i="7"/>
  <c r="L15" i="7"/>
  <c r="K15" i="7"/>
  <c r="W15" i="7" s="1"/>
  <c r="T14" i="7"/>
  <c r="AA14" i="7" s="1"/>
  <c r="R14" i="7"/>
  <c r="V14" i="7" s="1"/>
  <c r="Q14" i="7"/>
  <c r="P14" i="7"/>
  <c r="O14" i="7"/>
  <c r="N14" i="7"/>
  <c r="M14" i="7"/>
  <c r="L14" i="7"/>
  <c r="K14" i="7"/>
  <c r="W14" i="7" s="1"/>
  <c r="AA13" i="7"/>
  <c r="T13" i="7"/>
  <c r="S13" i="7"/>
  <c r="U13" i="7" s="1"/>
  <c r="R13" i="7"/>
  <c r="Q13" i="7"/>
  <c r="P13" i="7"/>
  <c r="O13" i="7"/>
  <c r="N13" i="7"/>
  <c r="M13" i="7"/>
  <c r="L13" i="7"/>
  <c r="V13" i="7" s="1"/>
  <c r="K13" i="7"/>
  <c r="W13" i="7" s="1"/>
  <c r="V12" i="7"/>
  <c r="T12" i="7"/>
  <c r="AA12" i="7" s="1"/>
  <c r="R12" i="7"/>
  <c r="Q12" i="7"/>
  <c r="P12" i="7"/>
  <c r="O12" i="7"/>
  <c r="N12" i="7"/>
  <c r="M12" i="7"/>
  <c r="L12" i="7"/>
  <c r="K12" i="7"/>
  <c r="W12" i="7" s="1"/>
  <c r="AA11" i="7"/>
  <c r="T11" i="7"/>
  <c r="S11" i="7"/>
  <c r="U11" i="7" s="1"/>
  <c r="R11" i="7"/>
  <c r="Q11" i="7"/>
  <c r="P11" i="7"/>
  <c r="O11" i="7"/>
  <c r="N11" i="7"/>
  <c r="V11" i="7" s="1"/>
  <c r="M11" i="7"/>
  <c r="L11" i="7"/>
  <c r="K11" i="7"/>
  <c r="W11" i="7" s="1"/>
  <c r="AA9" i="7"/>
  <c r="W9" i="7"/>
  <c r="AC10" i="7" s="1"/>
  <c r="T9" i="7"/>
  <c r="S9" i="7" s="1"/>
  <c r="U9" i="7" s="1"/>
  <c r="R9" i="7"/>
  <c r="Q9" i="7"/>
  <c r="P9" i="7"/>
  <c r="O9" i="7"/>
  <c r="N9" i="7"/>
  <c r="M9" i="7"/>
  <c r="L9" i="7"/>
  <c r="K9" i="7"/>
  <c r="V9" i="7" s="1"/>
  <c r="T8" i="7"/>
  <c r="AA8" i="7" s="1"/>
  <c r="R8" i="7"/>
  <c r="V8" i="7" s="1"/>
  <c r="Q8" i="7"/>
  <c r="P8" i="7"/>
  <c r="O8" i="7"/>
  <c r="N8" i="7"/>
  <c r="M8" i="7"/>
  <c r="L8" i="7"/>
  <c r="K8" i="7"/>
  <c r="W8" i="7" s="1"/>
  <c r="AA7" i="7"/>
  <c r="T7" i="7"/>
  <c r="S7" i="7"/>
  <c r="U7" i="7" s="1"/>
  <c r="R7" i="7"/>
  <c r="Q7" i="7"/>
  <c r="P7" i="7"/>
  <c r="O7" i="7"/>
  <c r="N7" i="7"/>
  <c r="M7" i="7"/>
  <c r="L7" i="7"/>
  <c r="V7" i="7" s="1"/>
  <c r="K7" i="7"/>
  <c r="W7" i="7" s="1"/>
  <c r="V6" i="7"/>
  <c r="T6" i="7"/>
  <c r="AA6" i="7" s="1"/>
  <c r="R6" i="7"/>
  <c r="Q6" i="7"/>
  <c r="P6" i="7"/>
  <c r="O6" i="7"/>
  <c r="N6" i="7"/>
  <c r="M6" i="7"/>
  <c r="L6" i="7"/>
  <c r="K6" i="7"/>
  <c r="W6" i="7" s="1"/>
  <c r="AA5" i="7"/>
  <c r="T5" i="7"/>
  <c r="S5" i="7"/>
  <c r="U5" i="7" s="1"/>
  <c r="R5" i="7"/>
  <c r="Q5" i="7"/>
  <c r="P5" i="7"/>
  <c r="O5" i="7"/>
  <c r="N5" i="7"/>
  <c r="V5" i="7" s="1"/>
  <c r="M5" i="7"/>
  <c r="L5" i="7"/>
  <c r="K5" i="7"/>
  <c r="W5" i="7" s="1"/>
  <c r="AA4" i="7"/>
  <c r="V4" i="7"/>
  <c r="T4" i="7"/>
  <c r="S4" i="7"/>
  <c r="R4" i="7"/>
  <c r="Q4" i="7"/>
  <c r="P4" i="7"/>
  <c r="O4" i="7"/>
  <c r="N4" i="7"/>
  <c r="M4" i="7"/>
  <c r="L4" i="7"/>
  <c r="K4" i="7"/>
  <c r="W4" i="7" s="1"/>
  <c r="T31" i="6"/>
  <c r="AA31" i="6" s="1"/>
  <c r="R31" i="6"/>
  <c r="Q31" i="6"/>
  <c r="P31" i="6"/>
  <c r="O31" i="6"/>
  <c r="N31" i="6"/>
  <c r="M31" i="6"/>
  <c r="L31" i="6"/>
  <c r="K31" i="6"/>
  <c r="W31" i="6" s="1"/>
  <c r="AA30" i="6"/>
  <c r="T30" i="6"/>
  <c r="S30" i="6"/>
  <c r="U30" i="6" s="1"/>
  <c r="R30" i="6"/>
  <c r="Q30" i="6"/>
  <c r="P30" i="6"/>
  <c r="O30" i="6"/>
  <c r="N30" i="6"/>
  <c r="M30" i="6"/>
  <c r="V30" i="6" s="1"/>
  <c r="L30" i="6"/>
  <c r="K30" i="6"/>
  <c r="W30" i="6" s="1"/>
  <c r="V29" i="6"/>
  <c r="T29" i="6"/>
  <c r="S29" i="6" s="1"/>
  <c r="U29" i="6" s="1"/>
  <c r="R29" i="6"/>
  <c r="Q29" i="6"/>
  <c r="P29" i="6"/>
  <c r="O29" i="6"/>
  <c r="N29" i="6"/>
  <c r="M29" i="6"/>
  <c r="L29" i="6"/>
  <c r="K29" i="6"/>
  <c r="W29" i="6" s="1"/>
  <c r="AA28" i="6"/>
  <c r="T28" i="6"/>
  <c r="S28" i="6" s="1"/>
  <c r="U28" i="6" s="1"/>
  <c r="R28" i="6"/>
  <c r="Q28" i="6"/>
  <c r="P28" i="6"/>
  <c r="O28" i="6"/>
  <c r="V28" i="6" s="1"/>
  <c r="N28" i="6"/>
  <c r="M28" i="6"/>
  <c r="L28" i="6"/>
  <c r="K28" i="6"/>
  <c r="W28" i="6" s="1"/>
  <c r="AA27" i="6"/>
  <c r="V27" i="6"/>
  <c r="T27" i="6"/>
  <c r="S27" i="6" s="1"/>
  <c r="U27" i="6" s="1"/>
  <c r="R27" i="6"/>
  <c r="Q27" i="6"/>
  <c r="P27" i="6"/>
  <c r="O27" i="6"/>
  <c r="N27" i="6"/>
  <c r="M27" i="6"/>
  <c r="L27" i="6"/>
  <c r="K27" i="6"/>
  <c r="W27" i="6" s="1"/>
  <c r="T26" i="6"/>
  <c r="AA26" i="6" s="1"/>
  <c r="S26" i="6"/>
  <c r="U26" i="6" s="1"/>
  <c r="R26" i="6"/>
  <c r="Q26" i="6"/>
  <c r="V26" i="6" s="1"/>
  <c r="P26" i="6"/>
  <c r="O26" i="6"/>
  <c r="N26" i="6"/>
  <c r="M26" i="6"/>
  <c r="L26" i="6"/>
  <c r="K26" i="6"/>
  <c r="W26" i="6" s="1"/>
  <c r="AA25" i="6"/>
  <c r="T25" i="6"/>
  <c r="S25" i="6"/>
  <c r="U25" i="6" s="1"/>
  <c r="R25" i="6"/>
  <c r="Q25" i="6"/>
  <c r="P25" i="6"/>
  <c r="O25" i="6"/>
  <c r="N25" i="6"/>
  <c r="M25" i="6"/>
  <c r="L25" i="6"/>
  <c r="V25" i="6" s="1"/>
  <c r="K25" i="6"/>
  <c r="W25" i="6" s="1"/>
  <c r="T23" i="6"/>
  <c r="S23" i="6" s="1"/>
  <c r="U23" i="6" s="1"/>
  <c r="R23" i="6"/>
  <c r="Q23" i="6"/>
  <c r="P23" i="6"/>
  <c r="O23" i="6"/>
  <c r="N23" i="6"/>
  <c r="M23" i="6"/>
  <c r="V23" i="6" s="1"/>
  <c r="L23" i="6"/>
  <c r="K23" i="6"/>
  <c r="W23" i="6" s="1"/>
  <c r="AA22" i="6"/>
  <c r="T22" i="6"/>
  <c r="S22" i="6" s="1"/>
  <c r="U22" i="6" s="1"/>
  <c r="R22" i="6"/>
  <c r="Q22" i="6"/>
  <c r="P22" i="6"/>
  <c r="O22" i="6"/>
  <c r="V22" i="6" s="1"/>
  <c r="N22" i="6"/>
  <c r="M22" i="6"/>
  <c r="L22" i="6"/>
  <c r="K22" i="6"/>
  <c r="W22" i="6" s="1"/>
  <c r="AA21" i="6"/>
  <c r="V21" i="6"/>
  <c r="T21" i="6"/>
  <c r="S21" i="6" s="1"/>
  <c r="U21" i="6" s="1"/>
  <c r="R21" i="6"/>
  <c r="Q21" i="6"/>
  <c r="P21" i="6"/>
  <c r="O21" i="6"/>
  <c r="N21" i="6"/>
  <c r="M21" i="6"/>
  <c r="L21" i="6"/>
  <c r="K21" i="6"/>
  <c r="W21" i="6" s="1"/>
  <c r="T20" i="6"/>
  <c r="AA20" i="6" s="1"/>
  <c r="S20" i="6"/>
  <c r="U20" i="6" s="1"/>
  <c r="R20" i="6"/>
  <c r="Q20" i="6"/>
  <c r="V20" i="6" s="1"/>
  <c r="P20" i="6"/>
  <c r="O20" i="6"/>
  <c r="N20" i="6"/>
  <c r="M20" i="6"/>
  <c r="L20" i="6"/>
  <c r="K20" i="6"/>
  <c r="W20" i="6" s="1"/>
  <c r="AA19" i="6"/>
  <c r="T19" i="6"/>
  <c r="S19" i="6"/>
  <c r="U19" i="6" s="1"/>
  <c r="R19" i="6"/>
  <c r="Q19" i="6"/>
  <c r="P19" i="6"/>
  <c r="O19" i="6"/>
  <c r="N19" i="6"/>
  <c r="M19" i="6"/>
  <c r="L19" i="6"/>
  <c r="V19" i="6" s="1"/>
  <c r="K19" i="6"/>
  <c r="W19" i="6" s="1"/>
  <c r="T17" i="6"/>
  <c r="S17" i="6" s="1"/>
  <c r="U17" i="6" s="1"/>
  <c r="R17" i="6"/>
  <c r="Q17" i="6"/>
  <c r="P17" i="6"/>
  <c r="O17" i="6"/>
  <c r="N17" i="6"/>
  <c r="M17" i="6"/>
  <c r="V17" i="6" s="1"/>
  <c r="L17" i="6"/>
  <c r="K17" i="6"/>
  <c r="W17" i="6" s="1"/>
  <c r="AA16" i="6"/>
  <c r="T16" i="6"/>
  <c r="S16" i="6" s="1"/>
  <c r="U16" i="6" s="1"/>
  <c r="R16" i="6"/>
  <c r="Q16" i="6"/>
  <c r="P16" i="6"/>
  <c r="O16" i="6"/>
  <c r="V16" i="6" s="1"/>
  <c r="N16" i="6"/>
  <c r="M16" i="6"/>
  <c r="L16" i="6"/>
  <c r="K16" i="6"/>
  <c r="W16" i="6" s="1"/>
  <c r="AA15" i="6"/>
  <c r="V15" i="6"/>
  <c r="T15" i="6"/>
  <c r="S15" i="6" s="1"/>
  <c r="U15" i="6" s="1"/>
  <c r="R15" i="6"/>
  <c r="Q15" i="6"/>
  <c r="P15" i="6"/>
  <c r="O15" i="6"/>
  <c r="N15" i="6"/>
  <c r="M15" i="6"/>
  <c r="L15" i="6"/>
  <c r="K15" i="6"/>
  <c r="W15" i="6" s="1"/>
  <c r="T14" i="6"/>
  <c r="AA14" i="6" s="1"/>
  <c r="S14" i="6"/>
  <c r="U14" i="6" s="1"/>
  <c r="R14" i="6"/>
  <c r="Q14" i="6"/>
  <c r="V14" i="6" s="1"/>
  <c r="P14" i="6"/>
  <c r="O14" i="6"/>
  <c r="N14" i="6"/>
  <c r="M14" i="6"/>
  <c r="L14" i="6"/>
  <c r="K14" i="6"/>
  <c r="W14" i="6" s="1"/>
  <c r="T13" i="6"/>
  <c r="S13" i="6" s="1"/>
  <c r="U13" i="6" s="1"/>
  <c r="R13" i="6"/>
  <c r="Q13" i="6"/>
  <c r="P13" i="6"/>
  <c r="O13" i="6"/>
  <c r="N13" i="6"/>
  <c r="M13" i="6"/>
  <c r="L13" i="6"/>
  <c r="V13" i="6" s="1"/>
  <c r="K13" i="6"/>
  <c r="W13" i="6" s="1"/>
  <c r="T12" i="6"/>
  <c r="AA12" i="6" s="1"/>
  <c r="S12" i="6"/>
  <c r="U12" i="6" s="1"/>
  <c r="R12" i="6"/>
  <c r="Q12" i="6"/>
  <c r="P12" i="6"/>
  <c r="O12" i="6"/>
  <c r="N12" i="6"/>
  <c r="M12" i="6"/>
  <c r="L12" i="6"/>
  <c r="V12" i="6" s="1"/>
  <c r="K12" i="6"/>
  <c r="W12" i="6" s="1"/>
  <c r="T11" i="6"/>
  <c r="AA11" i="6" s="1"/>
  <c r="S11" i="6"/>
  <c r="U11" i="6" s="1"/>
  <c r="R11" i="6"/>
  <c r="Q11" i="6"/>
  <c r="P11" i="6"/>
  <c r="O11" i="6"/>
  <c r="N11" i="6"/>
  <c r="V11" i="6" s="1"/>
  <c r="M11" i="6"/>
  <c r="L11" i="6"/>
  <c r="K11" i="6"/>
  <c r="W11" i="6" s="1"/>
  <c r="AA9" i="6"/>
  <c r="V9" i="6"/>
  <c r="T9" i="6"/>
  <c r="S9" i="6" s="1"/>
  <c r="U9" i="6" s="1"/>
  <c r="R9" i="6"/>
  <c r="Q9" i="6"/>
  <c r="P9" i="6"/>
  <c r="O9" i="6"/>
  <c r="N9" i="6"/>
  <c r="M9" i="6"/>
  <c r="L9" i="6"/>
  <c r="K9" i="6"/>
  <c r="W9" i="6" s="1"/>
  <c r="AA8" i="6"/>
  <c r="T8" i="6"/>
  <c r="S8" i="6"/>
  <c r="U8" i="6" s="1"/>
  <c r="R8" i="6"/>
  <c r="Q8" i="6"/>
  <c r="V8" i="6" s="1"/>
  <c r="P8" i="6"/>
  <c r="O8" i="6"/>
  <c r="N8" i="6"/>
  <c r="M8" i="6"/>
  <c r="L8" i="6"/>
  <c r="K8" i="6"/>
  <c r="W8" i="6" s="1"/>
  <c r="T7" i="6"/>
  <c r="S7" i="6" s="1"/>
  <c r="U7" i="6" s="1"/>
  <c r="R7" i="6"/>
  <c r="Q7" i="6"/>
  <c r="P7" i="6"/>
  <c r="O7" i="6"/>
  <c r="N7" i="6"/>
  <c r="M7" i="6"/>
  <c r="L7" i="6"/>
  <c r="V7" i="6" s="1"/>
  <c r="K7" i="6"/>
  <c r="W7" i="6" s="1"/>
  <c r="T6" i="6"/>
  <c r="AA6" i="6" s="1"/>
  <c r="S6" i="6"/>
  <c r="U6" i="6" s="1"/>
  <c r="R6" i="6"/>
  <c r="Q6" i="6"/>
  <c r="P6" i="6"/>
  <c r="O6" i="6"/>
  <c r="N6" i="6"/>
  <c r="M6" i="6"/>
  <c r="L6" i="6"/>
  <c r="V6" i="6" s="1"/>
  <c r="K6" i="6"/>
  <c r="W6" i="6" s="1"/>
  <c r="T5" i="6"/>
  <c r="AA5" i="6" s="1"/>
  <c r="S5" i="6"/>
  <c r="U5" i="6" s="1"/>
  <c r="R5" i="6"/>
  <c r="Q5" i="6"/>
  <c r="P5" i="6"/>
  <c r="O5" i="6"/>
  <c r="N5" i="6"/>
  <c r="V5" i="6" s="1"/>
  <c r="M5" i="6"/>
  <c r="L5" i="6"/>
  <c r="K5" i="6"/>
  <c r="W5" i="6" s="1"/>
  <c r="AA4" i="6"/>
  <c r="U4" i="6"/>
  <c r="T4" i="6"/>
  <c r="S4" i="6"/>
  <c r="R4" i="6"/>
  <c r="Q4" i="6"/>
  <c r="P4" i="6"/>
  <c r="O4" i="6"/>
  <c r="N4" i="6"/>
  <c r="M4" i="6"/>
  <c r="L4" i="6"/>
  <c r="K4" i="6"/>
  <c r="W4" i="6" s="1"/>
  <c r="T31" i="5"/>
  <c r="AA31" i="5" s="1"/>
  <c r="R31" i="5"/>
  <c r="Q31" i="5"/>
  <c r="P31" i="5"/>
  <c r="O31" i="5"/>
  <c r="N31" i="5"/>
  <c r="M31" i="5"/>
  <c r="L31" i="5"/>
  <c r="K31" i="5"/>
  <c r="W31" i="5" s="1"/>
  <c r="AA30" i="5"/>
  <c r="T30" i="5"/>
  <c r="S30" i="5" s="1"/>
  <c r="U30" i="5" s="1"/>
  <c r="R30" i="5"/>
  <c r="Q30" i="5"/>
  <c r="P30" i="5"/>
  <c r="O30" i="5"/>
  <c r="N30" i="5"/>
  <c r="M30" i="5"/>
  <c r="V30" i="5" s="1"/>
  <c r="L30" i="5"/>
  <c r="K30" i="5"/>
  <c r="W30" i="5" s="1"/>
  <c r="V29" i="5"/>
  <c r="T29" i="5"/>
  <c r="S29" i="5" s="1"/>
  <c r="U29" i="5" s="1"/>
  <c r="R29" i="5"/>
  <c r="Q29" i="5"/>
  <c r="P29" i="5"/>
  <c r="O29" i="5"/>
  <c r="N29" i="5"/>
  <c r="M29" i="5"/>
  <c r="L29" i="5"/>
  <c r="K29" i="5"/>
  <c r="W29" i="5" s="1"/>
  <c r="AA28" i="5"/>
  <c r="T28" i="5"/>
  <c r="S28" i="5" s="1"/>
  <c r="U28" i="5" s="1"/>
  <c r="R28" i="5"/>
  <c r="Q28" i="5"/>
  <c r="P28" i="5"/>
  <c r="O28" i="5"/>
  <c r="V28" i="5" s="1"/>
  <c r="N28" i="5"/>
  <c r="M28" i="5"/>
  <c r="L28" i="5"/>
  <c r="K28" i="5"/>
  <c r="W28" i="5" s="1"/>
  <c r="AA27" i="5"/>
  <c r="V27" i="5"/>
  <c r="T27" i="5"/>
  <c r="S27" i="5" s="1"/>
  <c r="U27" i="5" s="1"/>
  <c r="R27" i="5"/>
  <c r="Q27" i="5"/>
  <c r="P27" i="5"/>
  <c r="O27" i="5"/>
  <c r="N27" i="5"/>
  <c r="M27" i="5"/>
  <c r="L27" i="5"/>
  <c r="K27" i="5"/>
  <c r="W27" i="5" s="1"/>
  <c r="T26" i="5"/>
  <c r="AA26" i="5" s="1"/>
  <c r="S26" i="5"/>
  <c r="U26" i="5" s="1"/>
  <c r="R26" i="5"/>
  <c r="Q26" i="5"/>
  <c r="P26" i="5"/>
  <c r="O26" i="5"/>
  <c r="N26" i="5"/>
  <c r="M26" i="5"/>
  <c r="L26" i="5"/>
  <c r="V26" i="5" s="1"/>
  <c r="K26" i="5"/>
  <c r="W26" i="5" s="1"/>
  <c r="AA25" i="5"/>
  <c r="T25" i="5"/>
  <c r="S25" i="5"/>
  <c r="U25" i="5" s="1"/>
  <c r="R25" i="5"/>
  <c r="Q25" i="5"/>
  <c r="P25" i="5"/>
  <c r="O25" i="5"/>
  <c r="N25" i="5"/>
  <c r="M25" i="5"/>
  <c r="L25" i="5"/>
  <c r="V25" i="5" s="1"/>
  <c r="K25" i="5"/>
  <c r="W25" i="5" s="1"/>
  <c r="V23" i="5"/>
  <c r="T23" i="5"/>
  <c r="S23" i="5" s="1"/>
  <c r="U23" i="5" s="1"/>
  <c r="R23" i="5"/>
  <c r="Q23" i="5"/>
  <c r="P23" i="5"/>
  <c r="O23" i="5"/>
  <c r="N23" i="5"/>
  <c r="M23" i="5"/>
  <c r="L23" i="5"/>
  <c r="K23" i="5"/>
  <c r="W23" i="5" s="1"/>
  <c r="AA22" i="5"/>
  <c r="T22" i="5"/>
  <c r="S22" i="5" s="1"/>
  <c r="U22" i="5" s="1"/>
  <c r="R22" i="5"/>
  <c r="Q22" i="5"/>
  <c r="P22" i="5"/>
  <c r="O22" i="5"/>
  <c r="V22" i="5" s="1"/>
  <c r="N22" i="5"/>
  <c r="M22" i="5"/>
  <c r="L22" i="5"/>
  <c r="K22" i="5"/>
  <c r="W22" i="5" s="1"/>
  <c r="AA21" i="5"/>
  <c r="V21" i="5"/>
  <c r="T21" i="5"/>
  <c r="S21" i="5" s="1"/>
  <c r="U21" i="5" s="1"/>
  <c r="R21" i="5"/>
  <c r="Q21" i="5"/>
  <c r="P21" i="5"/>
  <c r="O21" i="5"/>
  <c r="N21" i="5"/>
  <c r="M21" i="5"/>
  <c r="L21" i="5"/>
  <c r="K21" i="5"/>
  <c r="W21" i="5" s="1"/>
  <c r="T20" i="5"/>
  <c r="AA20" i="5" s="1"/>
  <c r="S20" i="5"/>
  <c r="U20" i="5" s="1"/>
  <c r="R20" i="5"/>
  <c r="Q20" i="5"/>
  <c r="P20" i="5"/>
  <c r="O20" i="5"/>
  <c r="N20" i="5"/>
  <c r="M20" i="5"/>
  <c r="L20" i="5"/>
  <c r="V20" i="5" s="1"/>
  <c r="K20" i="5"/>
  <c r="W20" i="5" s="1"/>
  <c r="AA19" i="5"/>
  <c r="T19" i="5"/>
  <c r="S19" i="5"/>
  <c r="U19" i="5" s="1"/>
  <c r="R19" i="5"/>
  <c r="Q19" i="5"/>
  <c r="P19" i="5"/>
  <c r="O19" i="5"/>
  <c r="N19" i="5"/>
  <c r="M19" i="5"/>
  <c r="L19" i="5"/>
  <c r="V19" i="5" s="1"/>
  <c r="K19" i="5"/>
  <c r="W19" i="5" s="1"/>
  <c r="V17" i="5"/>
  <c r="T17" i="5"/>
  <c r="S17" i="5" s="1"/>
  <c r="U17" i="5" s="1"/>
  <c r="R17" i="5"/>
  <c r="Q17" i="5"/>
  <c r="P17" i="5"/>
  <c r="O17" i="5"/>
  <c r="N17" i="5"/>
  <c r="M17" i="5"/>
  <c r="L17" i="5"/>
  <c r="K17" i="5"/>
  <c r="W17" i="5" s="1"/>
  <c r="AA16" i="5"/>
  <c r="T16" i="5"/>
  <c r="S16" i="5" s="1"/>
  <c r="U16" i="5" s="1"/>
  <c r="R16" i="5"/>
  <c r="Q16" i="5"/>
  <c r="P16" i="5"/>
  <c r="O16" i="5"/>
  <c r="V16" i="5" s="1"/>
  <c r="N16" i="5"/>
  <c r="M16" i="5"/>
  <c r="L16" i="5"/>
  <c r="K16" i="5"/>
  <c r="W16" i="5" s="1"/>
  <c r="AA15" i="5"/>
  <c r="V15" i="5"/>
  <c r="T15" i="5"/>
  <c r="S15" i="5" s="1"/>
  <c r="U15" i="5" s="1"/>
  <c r="R15" i="5"/>
  <c r="Q15" i="5"/>
  <c r="P15" i="5"/>
  <c r="O15" i="5"/>
  <c r="N15" i="5"/>
  <c r="M15" i="5"/>
  <c r="L15" i="5"/>
  <c r="K15" i="5"/>
  <c r="W15" i="5" s="1"/>
  <c r="T14" i="5"/>
  <c r="AA14" i="5" s="1"/>
  <c r="S14" i="5"/>
  <c r="U14" i="5" s="1"/>
  <c r="R14" i="5"/>
  <c r="Q14" i="5"/>
  <c r="V14" i="5" s="1"/>
  <c r="P14" i="5"/>
  <c r="O14" i="5"/>
  <c r="N14" i="5"/>
  <c r="M14" i="5"/>
  <c r="L14" i="5"/>
  <c r="K14" i="5"/>
  <c r="W14" i="5" s="1"/>
  <c r="AA13" i="5"/>
  <c r="T13" i="5"/>
  <c r="S13" i="5"/>
  <c r="U13" i="5" s="1"/>
  <c r="R13" i="5"/>
  <c r="Q13" i="5"/>
  <c r="P13" i="5"/>
  <c r="O13" i="5"/>
  <c r="N13" i="5"/>
  <c r="M13" i="5"/>
  <c r="L13" i="5"/>
  <c r="V13" i="5" s="1"/>
  <c r="K13" i="5"/>
  <c r="W13" i="5" s="1"/>
  <c r="T12" i="5"/>
  <c r="AA12" i="5" s="1"/>
  <c r="S12" i="5"/>
  <c r="U12" i="5" s="1"/>
  <c r="R12" i="5"/>
  <c r="Q12" i="5"/>
  <c r="P12" i="5"/>
  <c r="O12" i="5"/>
  <c r="N12" i="5"/>
  <c r="M12" i="5"/>
  <c r="L12" i="5"/>
  <c r="V12" i="5" s="1"/>
  <c r="K12" i="5"/>
  <c r="W12" i="5" s="1"/>
  <c r="T11" i="5"/>
  <c r="AA11" i="5" s="1"/>
  <c r="S11" i="5"/>
  <c r="U11" i="5" s="1"/>
  <c r="R11" i="5"/>
  <c r="Q11" i="5"/>
  <c r="P11" i="5"/>
  <c r="O11" i="5"/>
  <c r="N11" i="5"/>
  <c r="V11" i="5" s="1"/>
  <c r="M11" i="5"/>
  <c r="L11" i="5"/>
  <c r="K11" i="5"/>
  <c r="W11" i="5" s="1"/>
  <c r="AA9" i="5"/>
  <c r="V9" i="5"/>
  <c r="T9" i="5"/>
  <c r="S9" i="5" s="1"/>
  <c r="U9" i="5" s="1"/>
  <c r="R9" i="5"/>
  <c r="Q9" i="5"/>
  <c r="P9" i="5"/>
  <c r="O9" i="5"/>
  <c r="N9" i="5"/>
  <c r="M9" i="5"/>
  <c r="L9" i="5"/>
  <c r="K9" i="5"/>
  <c r="W9" i="5" s="1"/>
  <c r="T8" i="5"/>
  <c r="AA8" i="5" s="1"/>
  <c r="R8" i="5"/>
  <c r="Q8" i="5"/>
  <c r="V8" i="5" s="1"/>
  <c r="P8" i="5"/>
  <c r="O8" i="5"/>
  <c r="N8" i="5"/>
  <c r="M8" i="5"/>
  <c r="L8" i="5"/>
  <c r="K8" i="5"/>
  <c r="W8" i="5" s="1"/>
  <c r="AA7" i="5"/>
  <c r="T7" i="5"/>
  <c r="S7" i="5"/>
  <c r="U7" i="5" s="1"/>
  <c r="R7" i="5"/>
  <c r="Q7" i="5"/>
  <c r="P7" i="5"/>
  <c r="O7" i="5"/>
  <c r="N7" i="5"/>
  <c r="M7" i="5"/>
  <c r="L7" i="5"/>
  <c r="V7" i="5" s="1"/>
  <c r="K7" i="5"/>
  <c r="W7" i="5" s="1"/>
  <c r="T6" i="5"/>
  <c r="AA6" i="5" s="1"/>
  <c r="S6" i="5"/>
  <c r="U6" i="5" s="1"/>
  <c r="R6" i="5"/>
  <c r="Q6" i="5"/>
  <c r="P6" i="5"/>
  <c r="O6" i="5"/>
  <c r="N6" i="5"/>
  <c r="M6" i="5"/>
  <c r="L6" i="5"/>
  <c r="V6" i="5" s="1"/>
  <c r="K6" i="5"/>
  <c r="W6" i="5" s="1"/>
  <c r="T5" i="5"/>
  <c r="AA5" i="5" s="1"/>
  <c r="S5" i="5"/>
  <c r="U5" i="5" s="1"/>
  <c r="R5" i="5"/>
  <c r="Q5" i="5"/>
  <c r="P5" i="5"/>
  <c r="O5" i="5"/>
  <c r="N5" i="5"/>
  <c r="V5" i="5" s="1"/>
  <c r="M5" i="5"/>
  <c r="L5" i="5"/>
  <c r="K5" i="5"/>
  <c r="W5" i="5" s="1"/>
  <c r="AA4" i="5"/>
  <c r="U4" i="5"/>
  <c r="T4" i="5"/>
  <c r="S4" i="5"/>
  <c r="R4" i="5"/>
  <c r="Q4" i="5"/>
  <c r="P4" i="5"/>
  <c r="O4" i="5"/>
  <c r="N4" i="5"/>
  <c r="M4" i="5"/>
  <c r="L4" i="5"/>
  <c r="K4" i="5"/>
  <c r="W4" i="5" s="1"/>
  <c r="T31" i="4"/>
  <c r="AA31" i="4" s="1"/>
  <c r="S31" i="4"/>
  <c r="U31" i="4" s="1"/>
  <c r="R31" i="4"/>
  <c r="Q31" i="4"/>
  <c r="P31" i="4"/>
  <c r="O31" i="4"/>
  <c r="N31" i="4"/>
  <c r="M31" i="4"/>
  <c r="L31" i="4"/>
  <c r="K31" i="4"/>
  <c r="W31" i="4" s="1"/>
  <c r="AA30" i="4"/>
  <c r="T30" i="4"/>
  <c r="S30" i="4" s="1"/>
  <c r="U30" i="4" s="1"/>
  <c r="R30" i="4"/>
  <c r="Q30" i="4"/>
  <c r="P30" i="4"/>
  <c r="O30" i="4"/>
  <c r="N30" i="4"/>
  <c r="M30" i="4"/>
  <c r="L30" i="4"/>
  <c r="K30" i="4"/>
  <c r="W30" i="4" s="1"/>
  <c r="T29" i="4"/>
  <c r="S29" i="4" s="1"/>
  <c r="U29" i="4" s="1"/>
  <c r="R29" i="4"/>
  <c r="Q29" i="4"/>
  <c r="P29" i="4"/>
  <c r="O29" i="4"/>
  <c r="N29" i="4"/>
  <c r="M29" i="4"/>
  <c r="L29" i="4"/>
  <c r="K29" i="4"/>
  <c r="W29" i="4" s="1"/>
  <c r="AA28" i="4"/>
  <c r="T28" i="4"/>
  <c r="S28" i="4" s="1"/>
  <c r="U28" i="4" s="1"/>
  <c r="R28" i="4"/>
  <c r="Q28" i="4"/>
  <c r="P28" i="4"/>
  <c r="O28" i="4"/>
  <c r="V28" i="4" s="1"/>
  <c r="N28" i="4"/>
  <c r="M28" i="4"/>
  <c r="L28" i="4"/>
  <c r="K28" i="4"/>
  <c r="W28" i="4" s="1"/>
  <c r="AA27" i="4"/>
  <c r="T27" i="4"/>
  <c r="S27" i="4" s="1"/>
  <c r="U27" i="4" s="1"/>
  <c r="R27" i="4"/>
  <c r="Q27" i="4"/>
  <c r="P27" i="4"/>
  <c r="O27" i="4"/>
  <c r="N27" i="4"/>
  <c r="M27" i="4"/>
  <c r="L27" i="4"/>
  <c r="K27" i="4"/>
  <c r="W27" i="4" s="1"/>
  <c r="T26" i="4"/>
  <c r="AA26" i="4" s="1"/>
  <c r="R26" i="4"/>
  <c r="Q26" i="4"/>
  <c r="P26" i="4"/>
  <c r="O26" i="4"/>
  <c r="N26" i="4"/>
  <c r="M26" i="4"/>
  <c r="L26" i="4"/>
  <c r="V26" i="4" s="1"/>
  <c r="K26" i="4"/>
  <c r="W26" i="4" s="1"/>
  <c r="AA25" i="4"/>
  <c r="T25" i="4"/>
  <c r="S25" i="4"/>
  <c r="U25" i="4" s="1"/>
  <c r="R25" i="4"/>
  <c r="Q25" i="4"/>
  <c r="P25" i="4"/>
  <c r="O25" i="4"/>
  <c r="N25" i="4"/>
  <c r="M25" i="4"/>
  <c r="L25" i="4"/>
  <c r="V25" i="4" s="1"/>
  <c r="K25" i="4"/>
  <c r="W25" i="4" s="1"/>
  <c r="T23" i="4"/>
  <c r="S23" i="4" s="1"/>
  <c r="U23" i="4" s="1"/>
  <c r="R23" i="4"/>
  <c r="Q23" i="4"/>
  <c r="P23" i="4"/>
  <c r="O23" i="4"/>
  <c r="N23" i="4"/>
  <c r="M23" i="4"/>
  <c r="L23" i="4"/>
  <c r="K23" i="4"/>
  <c r="W23" i="4" s="1"/>
  <c r="AA22" i="4"/>
  <c r="T22" i="4"/>
  <c r="S22" i="4" s="1"/>
  <c r="U22" i="4" s="1"/>
  <c r="R22" i="4"/>
  <c r="Q22" i="4"/>
  <c r="P22" i="4"/>
  <c r="O22" i="4"/>
  <c r="V22" i="4" s="1"/>
  <c r="N22" i="4"/>
  <c r="M22" i="4"/>
  <c r="L22" i="4"/>
  <c r="K22" i="4"/>
  <c r="W22" i="4" s="1"/>
  <c r="AA21" i="4"/>
  <c r="T21" i="4"/>
  <c r="S21" i="4" s="1"/>
  <c r="U21" i="4" s="1"/>
  <c r="R21" i="4"/>
  <c r="Q21" i="4"/>
  <c r="P21" i="4"/>
  <c r="O21" i="4"/>
  <c r="N21" i="4"/>
  <c r="M21" i="4"/>
  <c r="L21" i="4"/>
  <c r="K21" i="4"/>
  <c r="W21" i="4" s="1"/>
  <c r="T20" i="4"/>
  <c r="AA20" i="4" s="1"/>
  <c r="R20" i="4"/>
  <c r="Q20" i="4"/>
  <c r="V20" i="4" s="1"/>
  <c r="P20" i="4"/>
  <c r="O20" i="4"/>
  <c r="N20" i="4"/>
  <c r="M20" i="4"/>
  <c r="L20" i="4"/>
  <c r="K20" i="4"/>
  <c r="W20" i="4" s="1"/>
  <c r="AA19" i="4"/>
  <c r="T19" i="4"/>
  <c r="S19" i="4"/>
  <c r="U19" i="4" s="1"/>
  <c r="R19" i="4"/>
  <c r="Q19" i="4"/>
  <c r="P19" i="4"/>
  <c r="O19" i="4"/>
  <c r="N19" i="4"/>
  <c r="M19" i="4"/>
  <c r="L19" i="4"/>
  <c r="V19" i="4" s="1"/>
  <c r="K19" i="4"/>
  <c r="W19" i="4" s="1"/>
  <c r="W17" i="4"/>
  <c r="AC18" i="4" s="1"/>
  <c r="T17" i="4"/>
  <c r="S17" i="4" s="1"/>
  <c r="U17" i="4" s="1"/>
  <c r="R17" i="4"/>
  <c r="Q17" i="4"/>
  <c r="P17" i="4"/>
  <c r="O17" i="4"/>
  <c r="N17" i="4"/>
  <c r="M17" i="4"/>
  <c r="L17" i="4"/>
  <c r="K17" i="4"/>
  <c r="V17" i="4" s="1"/>
  <c r="AA16" i="4"/>
  <c r="T16" i="4"/>
  <c r="S16" i="4" s="1"/>
  <c r="U16" i="4" s="1"/>
  <c r="R16" i="4"/>
  <c r="Q16" i="4"/>
  <c r="P16" i="4"/>
  <c r="O16" i="4"/>
  <c r="V16" i="4" s="1"/>
  <c r="N16" i="4"/>
  <c r="M16" i="4"/>
  <c r="L16" i="4"/>
  <c r="K16" i="4"/>
  <c r="W16" i="4" s="1"/>
  <c r="AA15" i="4"/>
  <c r="T15" i="4"/>
  <c r="S15" i="4" s="1"/>
  <c r="U15" i="4" s="1"/>
  <c r="R15" i="4"/>
  <c r="Q15" i="4"/>
  <c r="P15" i="4"/>
  <c r="O15" i="4"/>
  <c r="N15" i="4"/>
  <c r="M15" i="4"/>
  <c r="L15" i="4"/>
  <c r="K15" i="4"/>
  <c r="W15" i="4" s="1"/>
  <c r="T14" i="4"/>
  <c r="AA14" i="4" s="1"/>
  <c r="R14" i="4"/>
  <c r="Q14" i="4"/>
  <c r="V14" i="4" s="1"/>
  <c r="P14" i="4"/>
  <c r="O14" i="4"/>
  <c r="N14" i="4"/>
  <c r="M14" i="4"/>
  <c r="L14" i="4"/>
  <c r="K14" i="4"/>
  <c r="W14" i="4" s="1"/>
  <c r="AA13" i="4"/>
  <c r="T13" i="4"/>
  <c r="S13" i="4"/>
  <c r="U13" i="4" s="1"/>
  <c r="R13" i="4"/>
  <c r="Q13" i="4"/>
  <c r="P13" i="4"/>
  <c r="O13" i="4"/>
  <c r="N13" i="4"/>
  <c r="M13" i="4"/>
  <c r="L13" i="4"/>
  <c r="V13" i="4" s="1"/>
  <c r="K13" i="4"/>
  <c r="W13" i="4" s="1"/>
  <c r="V12" i="4"/>
  <c r="T12" i="4"/>
  <c r="AA12" i="4" s="1"/>
  <c r="R12" i="4"/>
  <c r="Q12" i="4"/>
  <c r="P12" i="4"/>
  <c r="O12" i="4"/>
  <c r="N12" i="4"/>
  <c r="M12" i="4"/>
  <c r="L12" i="4"/>
  <c r="K12" i="4"/>
  <c r="W12" i="4" s="1"/>
  <c r="AA11" i="4"/>
  <c r="T11" i="4"/>
  <c r="S11" i="4"/>
  <c r="U11" i="4" s="1"/>
  <c r="R11" i="4"/>
  <c r="Q11" i="4"/>
  <c r="P11" i="4"/>
  <c r="O11" i="4"/>
  <c r="N11" i="4"/>
  <c r="M11" i="4"/>
  <c r="L11" i="4"/>
  <c r="V11" i="4" s="1"/>
  <c r="K11" i="4"/>
  <c r="W11" i="4" s="1"/>
  <c r="AA9" i="4"/>
  <c r="W9" i="4"/>
  <c r="Y9" i="4" s="1"/>
  <c r="T9" i="4"/>
  <c r="S9" i="4" s="1"/>
  <c r="U9" i="4" s="1"/>
  <c r="R9" i="4"/>
  <c r="Q9" i="4"/>
  <c r="P9" i="4"/>
  <c r="O9" i="4"/>
  <c r="N9" i="4"/>
  <c r="M9" i="4"/>
  <c r="L9" i="4"/>
  <c r="K9" i="4"/>
  <c r="V9" i="4" s="1"/>
  <c r="T8" i="4"/>
  <c r="AA8" i="4" s="1"/>
  <c r="R8" i="4"/>
  <c r="Q8" i="4"/>
  <c r="V8" i="4" s="1"/>
  <c r="P8" i="4"/>
  <c r="O8" i="4"/>
  <c r="N8" i="4"/>
  <c r="M8" i="4"/>
  <c r="L8" i="4"/>
  <c r="K8" i="4"/>
  <c r="W8" i="4" s="1"/>
  <c r="AA7" i="4"/>
  <c r="T7" i="4"/>
  <c r="S7" i="4"/>
  <c r="U7" i="4" s="1"/>
  <c r="R7" i="4"/>
  <c r="Q7" i="4"/>
  <c r="P7" i="4"/>
  <c r="O7" i="4"/>
  <c r="N7" i="4"/>
  <c r="M7" i="4"/>
  <c r="L7" i="4"/>
  <c r="V7" i="4" s="1"/>
  <c r="K7" i="4"/>
  <c r="W7" i="4" s="1"/>
  <c r="V6" i="4"/>
  <c r="T6" i="4"/>
  <c r="AA6" i="4" s="1"/>
  <c r="R6" i="4"/>
  <c r="Q6" i="4"/>
  <c r="P6" i="4"/>
  <c r="O6" i="4"/>
  <c r="N6" i="4"/>
  <c r="M6" i="4"/>
  <c r="L6" i="4"/>
  <c r="K6" i="4"/>
  <c r="W6" i="4" s="1"/>
  <c r="AA5" i="4"/>
  <c r="T5" i="4"/>
  <c r="S5" i="4"/>
  <c r="U5" i="4" s="1"/>
  <c r="R5" i="4"/>
  <c r="Q5" i="4"/>
  <c r="P5" i="4"/>
  <c r="O5" i="4"/>
  <c r="N5" i="4"/>
  <c r="V5" i="4" s="1"/>
  <c r="M5" i="4"/>
  <c r="L5" i="4"/>
  <c r="K5" i="4"/>
  <c r="W5" i="4" s="1"/>
  <c r="AA4" i="4"/>
  <c r="V4" i="4"/>
  <c r="T4" i="4"/>
  <c r="S4" i="4"/>
  <c r="R4" i="4"/>
  <c r="Q4" i="4"/>
  <c r="P4" i="4"/>
  <c r="O4" i="4"/>
  <c r="N4" i="4"/>
  <c r="M4" i="4"/>
  <c r="L4" i="4"/>
  <c r="U4" i="4" s="1"/>
  <c r="K4" i="4"/>
  <c r="W4" i="4" s="1"/>
  <c r="T31" i="3"/>
  <c r="AA31" i="3" s="1"/>
  <c r="S31" i="3"/>
  <c r="U31" i="3" s="1"/>
  <c r="R31" i="3"/>
  <c r="V31" i="3" s="1"/>
  <c r="Q31" i="3"/>
  <c r="P31" i="3"/>
  <c r="O31" i="3"/>
  <c r="N31" i="3"/>
  <c r="M31" i="3"/>
  <c r="L31" i="3"/>
  <c r="K31" i="3"/>
  <c r="W31" i="3" s="1"/>
  <c r="AA30" i="3"/>
  <c r="T30" i="3"/>
  <c r="S30" i="3" s="1"/>
  <c r="U30" i="3" s="1"/>
  <c r="R30" i="3"/>
  <c r="Q30" i="3"/>
  <c r="P30" i="3"/>
  <c r="O30" i="3"/>
  <c r="N30" i="3"/>
  <c r="M30" i="3"/>
  <c r="V30" i="3" s="1"/>
  <c r="L30" i="3"/>
  <c r="K30" i="3"/>
  <c r="W30" i="3" s="1"/>
  <c r="V29" i="3"/>
  <c r="T29" i="3"/>
  <c r="S29" i="3" s="1"/>
  <c r="U29" i="3" s="1"/>
  <c r="R29" i="3"/>
  <c r="Q29" i="3"/>
  <c r="P29" i="3"/>
  <c r="O29" i="3"/>
  <c r="N29" i="3"/>
  <c r="M29" i="3"/>
  <c r="L29" i="3"/>
  <c r="K29" i="3"/>
  <c r="W29" i="3" s="1"/>
  <c r="AA28" i="3"/>
  <c r="T28" i="3"/>
  <c r="S28" i="3"/>
  <c r="U28" i="3" s="1"/>
  <c r="R28" i="3"/>
  <c r="Q28" i="3"/>
  <c r="P28" i="3"/>
  <c r="O28" i="3"/>
  <c r="V28" i="3" s="1"/>
  <c r="N28" i="3"/>
  <c r="M28" i="3"/>
  <c r="L28" i="3"/>
  <c r="K28" i="3"/>
  <c r="W28" i="3" s="1"/>
  <c r="AA27" i="3"/>
  <c r="T27" i="3"/>
  <c r="S27" i="3"/>
  <c r="U27" i="3" s="1"/>
  <c r="R27" i="3"/>
  <c r="Q27" i="3"/>
  <c r="P27" i="3"/>
  <c r="O27" i="3"/>
  <c r="N27" i="3"/>
  <c r="M27" i="3"/>
  <c r="L27" i="3"/>
  <c r="K27" i="3"/>
  <c r="W27" i="3" s="1"/>
  <c r="T26" i="3"/>
  <c r="AA26" i="3" s="1"/>
  <c r="S26" i="3"/>
  <c r="U26" i="3" s="1"/>
  <c r="R26" i="3"/>
  <c r="Q26" i="3"/>
  <c r="P26" i="3"/>
  <c r="O26" i="3"/>
  <c r="N26" i="3"/>
  <c r="M26" i="3"/>
  <c r="L26" i="3"/>
  <c r="V26" i="3" s="1"/>
  <c r="K26" i="3"/>
  <c r="W26" i="3" s="1"/>
  <c r="AA25" i="3"/>
  <c r="T25" i="3"/>
  <c r="S25" i="3"/>
  <c r="U25" i="3" s="1"/>
  <c r="R25" i="3"/>
  <c r="Q25" i="3"/>
  <c r="P25" i="3"/>
  <c r="O25" i="3"/>
  <c r="N25" i="3"/>
  <c r="M25" i="3"/>
  <c r="L25" i="3"/>
  <c r="V25" i="3" s="1"/>
  <c r="K25" i="3"/>
  <c r="W25" i="3" s="1"/>
  <c r="V23" i="3"/>
  <c r="T23" i="3"/>
  <c r="S23" i="3" s="1"/>
  <c r="U23" i="3" s="1"/>
  <c r="R23" i="3"/>
  <c r="Q23" i="3"/>
  <c r="P23" i="3"/>
  <c r="O23" i="3"/>
  <c r="N23" i="3"/>
  <c r="M23" i="3"/>
  <c r="L23" i="3"/>
  <c r="K23" i="3"/>
  <c r="W23" i="3" s="1"/>
  <c r="AA22" i="3"/>
  <c r="T22" i="3"/>
  <c r="S22" i="3" s="1"/>
  <c r="U22" i="3" s="1"/>
  <c r="R22" i="3"/>
  <c r="Q22" i="3"/>
  <c r="P22" i="3"/>
  <c r="O22" i="3"/>
  <c r="V22" i="3" s="1"/>
  <c r="N22" i="3"/>
  <c r="M22" i="3"/>
  <c r="L22" i="3"/>
  <c r="K22" i="3"/>
  <c r="W22" i="3" s="1"/>
  <c r="AA21" i="3"/>
  <c r="T21" i="3"/>
  <c r="S21" i="3" s="1"/>
  <c r="U21" i="3" s="1"/>
  <c r="R21" i="3"/>
  <c r="Q21" i="3"/>
  <c r="P21" i="3"/>
  <c r="O21" i="3"/>
  <c r="N21" i="3"/>
  <c r="M21" i="3"/>
  <c r="L21" i="3"/>
  <c r="K21" i="3"/>
  <c r="V21" i="3" s="1"/>
  <c r="T20" i="3"/>
  <c r="AA20" i="3" s="1"/>
  <c r="S20" i="3"/>
  <c r="U20" i="3" s="1"/>
  <c r="R20" i="3"/>
  <c r="Q20" i="3"/>
  <c r="P20" i="3"/>
  <c r="O20" i="3"/>
  <c r="N20" i="3"/>
  <c r="M20" i="3"/>
  <c r="L20" i="3"/>
  <c r="V20" i="3" s="1"/>
  <c r="K20" i="3"/>
  <c r="W20" i="3" s="1"/>
  <c r="AA19" i="3"/>
  <c r="T19" i="3"/>
  <c r="S19" i="3"/>
  <c r="U19" i="3" s="1"/>
  <c r="R19" i="3"/>
  <c r="Q19" i="3"/>
  <c r="P19" i="3"/>
  <c r="O19" i="3"/>
  <c r="N19" i="3"/>
  <c r="M19" i="3"/>
  <c r="L19" i="3"/>
  <c r="V19" i="3" s="1"/>
  <c r="K19" i="3"/>
  <c r="W19" i="3" s="1"/>
  <c r="AA17" i="3"/>
  <c r="V17" i="3"/>
  <c r="T17" i="3"/>
  <c r="S17" i="3" s="1"/>
  <c r="U17" i="3" s="1"/>
  <c r="R17" i="3"/>
  <c r="Q17" i="3"/>
  <c r="P17" i="3"/>
  <c r="O17" i="3"/>
  <c r="N17" i="3"/>
  <c r="M17" i="3"/>
  <c r="L17" i="3"/>
  <c r="K17" i="3"/>
  <c r="W17" i="3" s="1"/>
  <c r="AA16" i="3"/>
  <c r="T16" i="3"/>
  <c r="S16" i="3" s="1"/>
  <c r="U16" i="3" s="1"/>
  <c r="R16" i="3"/>
  <c r="Q16" i="3"/>
  <c r="P16" i="3"/>
  <c r="V16" i="3" s="1"/>
  <c r="O16" i="3"/>
  <c r="N16" i="3"/>
  <c r="M16" i="3"/>
  <c r="L16" i="3"/>
  <c r="K16" i="3"/>
  <c r="W16" i="3" s="1"/>
  <c r="AA15" i="3"/>
  <c r="W15" i="3"/>
  <c r="X15" i="3" s="1"/>
  <c r="T15" i="3"/>
  <c r="S15" i="3" s="1"/>
  <c r="U15" i="3" s="1"/>
  <c r="R15" i="3"/>
  <c r="Q15" i="3"/>
  <c r="P15" i="3"/>
  <c r="O15" i="3"/>
  <c r="N15" i="3"/>
  <c r="M15" i="3"/>
  <c r="L15" i="3"/>
  <c r="K15" i="3"/>
  <c r="V15" i="3" s="1"/>
  <c r="T14" i="3"/>
  <c r="AA14" i="3" s="1"/>
  <c r="S14" i="3"/>
  <c r="U14" i="3" s="1"/>
  <c r="R14" i="3"/>
  <c r="Q14" i="3"/>
  <c r="P14" i="3"/>
  <c r="O14" i="3"/>
  <c r="N14" i="3"/>
  <c r="M14" i="3"/>
  <c r="L14" i="3"/>
  <c r="V14" i="3" s="1"/>
  <c r="K14" i="3"/>
  <c r="W14" i="3" s="1"/>
  <c r="AA13" i="3"/>
  <c r="T13" i="3"/>
  <c r="S13" i="3"/>
  <c r="U13" i="3" s="1"/>
  <c r="R13" i="3"/>
  <c r="Q13" i="3"/>
  <c r="P13" i="3"/>
  <c r="O13" i="3"/>
  <c r="N13" i="3"/>
  <c r="M13" i="3"/>
  <c r="L13" i="3"/>
  <c r="V13" i="3" s="1"/>
  <c r="K13" i="3"/>
  <c r="W13" i="3" s="1"/>
  <c r="T12" i="3"/>
  <c r="AA12" i="3" s="1"/>
  <c r="R12" i="3"/>
  <c r="Q12" i="3"/>
  <c r="P12" i="3"/>
  <c r="O12" i="3"/>
  <c r="N12" i="3"/>
  <c r="V12" i="3" s="1"/>
  <c r="M12" i="3"/>
  <c r="L12" i="3"/>
  <c r="K12" i="3"/>
  <c r="W12" i="3" s="1"/>
  <c r="AA11" i="3"/>
  <c r="T11" i="3"/>
  <c r="S11" i="3"/>
  <c r="R11" i="3"/>
  <c r="Q11" i="3"/>
  <c r="P11" i="3"/>
  <c r="O11" i="3"/>
  <c r="U11" i="3" s="1"/>
  <c r="N11" i="3"/>
  <c r="M11" i="3"/>
  <c r="L11" i="3"/>
  <c r="K11" i="3"/>
  <c r="W11" i="3" s="1"/>
  <c r="AA9" i="3"/>
  <c r="T9" i="3"/>
  <c r="S9" i="3" s="1"/>
  <c r="U9" i="3" s="1"/>
  <c r="R9" i="3"/>
  <c r="Q9" i="3"/>
  <c r="P9" i="3"/>
  <c r="O9" i="3"/>
  <c r="N9" i="3"/>
  <c r="M9" i="3"/>
  <c r="L9" i="3"/>
  <c r="K9" i="3"/>
  <c r="W9" i="3" s="1"/>
  <c r="T8" i="3"/>
  <c r="AA8" i="3" s="1"/>
  <c r="S8" i="3"/>
  <c r="U8" i="3" s="1"/>
  <c r="R8" i="3"/>
  <c r="Q8" i="3"/>
  <c r="P8" i="3"/>
  <c r="O8" i="3"/>
  <c r="N8" i="3"/>
  <c r="M8" i="3"/>
  <c r="L8" i="3"/>
  <c r="V8" i="3" s="1"/>
  <c r="K8" i="3"/>
  <c r="W8" i="3" s="1"/>
  <c r="AA7" i="3"/>
  <c r="T7" i="3"/>
  <c r="S7" i="3"/>
  <c r="U7" i="3" s="1"/>
  <c r="R7" i="3"/>
  <c r="Q7" i="3"/>
  <c r="P7" i="3"/>
  <c r="O7" i="3"/>
  <c r="N7" i="3"/>
  <c r="M7" i="3"/>
  <c r="L7" i="3"/>
  <c r="V7" i="3" s="1"/>
  <c r="K7" i="3"/>
  <c r="W7" i="3" s="1"/>
  <c r="T6" i="3"/>
  <c r="AA6" i="3" s="1"/>
  <c r="R6" i="3"/>
  <c r="Q6" i="3"/>
  <c r="P6" i="3"/>
  <c r="O6" i="3"/>
  <c r="N6" i="3"/>
  <c r="V6" i="3" s="1"/>
  <c r="M6" i="3"/>
  <c r="L6" i="3"/>
  <c r="K6" i="3"/>
  <c r="W6" i="3" s="1"/>
  <c r="AA5" i="3"/>
  <c r="T5" i="3"/>
  <c r="S5" i="3"/>
  <c r="R5" i="3"/>
  <c r="Q5" i="3"/>
  <c r="P5" i="3"/>
  <c r="O5" i="3"/>
  <c r="U5" i="3" s="1"/>
  <c r="N5" i="3"/>
  <c r="M5" i="3"/>
  <c r="L5" i="3"/>
  <c r="V5" i="3" s="1"/>
  <c r="K5" i="3"/>
  <c r="W5" i="3" s="1"/>
  <c r="AA4" i="3"/>
  <c r="W4" i="3"/>
  <c r="AC4" i="3" s="1"/>
  <c r="V4" i="3"/>
  <c r="T4" i="3"/>
  <c r="S4" i="3"/>
  <c r="R4" i="3"/>
  <c r="Q4" i="3"/>
  <c r="P4" i="3"/>
  <c r="O4" i="3"/>
  <c r="N4" i="3"/>
  <c r="M4" i="3"/>
  <c r="L4" i="3"/>
  <c r="K4" i="3"/>
  <c r="U4" i="3" s="1"/>
  <c r="T31" i="2"/>
  <c r="AA31" i="2" s="1"/>
  <c r="S31" i="2"/>
  <c r="U31" i="2" s="1"/>
  <c r="R31" i="2"/>
  <c r="Q31" i="2"/>
  <c r="P31" i="2"/>
  <c r="O31" i="2"/>
  <c r="N31" i="2"/>
  <c r="M31" i="2"/>
  <c r="L31" i="2"/>
  <c r="K31" i="2"/>
  <c r="W31" i="2" s="1"/>
  <c r="AA30" i="2"/>
  <c r="T30" i="2"/>
  <c r="S30" i="2" s="1"/>
  <c r="U30" i="2" s="1"/>
  <c r="R30" i="2"/>
  <c r="Q30" i="2"/>
  <c r="P30" i="2"/>
  <c r="O30" i="2"/>
  <c r="N30" i="2"/>
  <c r="M30" i="2"/>
  <c r="V30" i="2" s="1"/>
  <c r="L30" i="2"/>
  <c r="K30" i="2"/>
  <c r="W30" i="2" s="1"/>
  <c r="AA29" i="2"/>
  <c r="T29" i="2"/>
  <c r="S29" i="2" s="1"/>
  <c r="U29" i="2" s="1"/>
  <c r="R29" i="2"/>
  <c r="Q29" i="2"/>
  <c r="P29" i="2"/>
  <c r="O29" i="2"/>
  <c r="N29" i="2"/>
  <c r="M29" i="2"/>
  <c r="V29" i="2" s="1"/>
  <c r="L29" i="2"/>
  <c r="K29" i="2"/>
  <c r="W29" i="2" s="1"/>
  <c r="T28" i="2"/>
  <c r="S28" i="2" s="1"/>
  <c r="U28" i="2" s="1"/>
  <c r="R28" i="2"/>
  <c r="Q28" i="2"/>
  <c r="P28" i="2"/>
  <c r="V28" i="2" s="1"/>
  <c r="O28" i="2"/>
  <c r="N28" i="2"/>
  <c r="M28" i="2"/>
  <c r="L28" i="2"/>
  <c r="K28" i="2"/>
  <c r="W28" i="2" s="1"/>
  <c r="AA27" i="2"/>
  <c r="T27" i="2"/>
  <c r="S27" i="2" s="1"/>
  <c r="U27" i="2" s="1"/>
  <c r="R27" i="2"/>
  <c r="Q27" i="2"/>
  <c r="P27" i="2"/>
  <c r="O27" i="2"/>
  <c r="N27" i="2"/>
  <c r="M27" i="2"/>
  <c r="L27" i="2"/>
  <c r="K27" i="2"/>
  <c r="W27" i="2" s="1"/>
  <c r="AA26" i="2"/>
  <c r="T26" i="2"/>
  <c r="S26" i="2"/>
  <c r="U26" i="2" s="1"/>
  <c r="R26" i="2"/>
  <c r="V26" i="2" s="1"/>
  <c r="Q26" i="2"/>
  <c r="P26" i="2"/>
  <c r="O26" i="2"/>
  <c r="N26" i="2"/>
  <c r="M26" i="2"/>
  <c r="L26" i="2"/>
  <c r="K26" i="2"/>
  <c r="W26" i="2" s="1"/>
  <c r="T25" i="2"/>
  <c r="AA25" i="2" s="1"/>
  <c r="S25" i="2"/>
  <c r="U25" i="2" s="1"/>
  <c r="R25" i="2"/>
  <c r="Q25" i="2"/>
  <c r="P25" i="2"/>
  <c r="O25" i="2"/>
  <c r="N25" i="2"/>
  <c r="M25" i="2"/>
  <c r="L25" i="2"/>
  <c r="V25" i="2" s="1"/>
  <c r="K25" i="2"/>
  <c r="W25" i="2" s="1"/>
  <c r="T23" i="2"/>
  <c r="S23" i="2" s="1"/>
  <c r="U23" i="2" s="1"/>
  <c r="R23" i="2"/>
  <c r="Q23" i="2"/>
  <c r="P23" i="2"/>
  <c r="O23" i="2"/>
  <c r="N23" i="2"/>
  <c r="M23" i="2"/>
  <c r="V23" i="2" s="1"/>
  <c r="L23" i="2"/>
  <c r="K23" i="2"/>
  <c r="W23" i="2" s="1"/>
  <c r="T22" i="2"/>
  <c r="S22" i="2" s="1"/>
  <c r="U22" i="2" s="1"/>
  <c r="R22" i="2"/>
  <c r="Q22" i="2"/>
  <c r="P22" i="2"/>
  <c r="V22" i="2" s="1"/>
  <c r="O22" i="2"/>
  <c r="N22" i="2"/>
  <c r="M22" i="2"/>
  <c r="L22" i="2"/>
  <c r="K22" i="2"/>
  <c r="W22" i="2" s="1"/>
  <c r="AA21" i="2"/>
  <c r="T21" i="2"/>
  <c r="S21" i="2" s="1"/>
  <c r="U21" i="2" s="1"/>
  <c r="R21" i="2"/>
  <c r="Q21" i="2"/>
  <c r="P21" i="2"/>
  <c r="O21" i="2"/>
  <c r="N21" i="2"/>
  <c r="M21" i="2"/>
  <c r="L21" i="2"/>
  <c r="K21" i="2"/>
  <c r="W21" i="2" s="1"/>
  <c r="T20" i="2"/>
  <c r="AA20" i="2" s="1"/>
  <c r="S20" i="2"/>
  <c r="U20" i="2" s="1"/>
  <c r="R20" i="2"/>
  <c r="V20" i="2" s="1"/>
  <c r="Q20" i="2"/>
  <c r="P20" i="2"/>
  <c r="O20" i="2"/>
  <c r="N20" i="2"/>
  <c r="M20" i="2"/>
  <c r="L20" i="2"/>
  <c r="K20" i="2"/>
  <c r="W20" i="2" s="1"/>
  <c r="T19" i="2"/>
  <c r="AA19" i="2" s="1"/>
  <c r="S19" i="2"/>
  <c r="U19" i="2" s="1"/>
  <c r="R19" i="2"/>
  <c r="Q19" i="2"/>
  <c r="P19" i="2"/>
  <c r="O19" i="2"/>
  <c r="N19" i="2"/>
  <c r="M19" i="2"/>
  <c r="L19" i="2"/>
  <c r="V19" i="2" s="1"/>
  <c r="K19" i="2"/>
  <c r="W19" i="2" s="1"/>
  <c r="T17" i="2"/>
  <c r="S17" i="2" s="1"/>
  <c r="U17" i="2" s="1"/>
  <c r="R17" i="2"/>
  <c r="Q17" i="2"/>
  <c r="P17" i="2"/>
  <c r="O17" i="2"/>
  <c r="N17" i="2"/>
  <c r="M17" i="2"/>
  <c r="V17" i="2" s="1"/>
  <c r="L17" i="2"/>
  <c r="K17" i="2"/>
  <c r="W17" i="2" s="1"/>
  <c r="T16" i="2"/>
  <c r="S16" i="2" s="1"/>
  <c r="U16" i="2" s="1"/>
  <c r="R16" i="2"/>
  <c r="Q16" i="2"/>
  <c r="P16" i="2"/>
  <c r="O16" i="2"/>
  <c r="V16" i="2" s="1"/>
  <c r="N16" i="2"/>
  <c r="M16" i="2"/>
  <c r="L16" i="2"/>
  <c r="K16" i="2"/>
  <c r="W16" i="2" s="1"/>
  <c r="AA15" i="2"/>
  <c r="T15" i="2"/>
  <c r="S15" i="2" s="1"/>
  <c r="U15" i="2" s="1"/>
  <c r="R15" i="2"/>
  <c r="Q15" i="2"/>
  <c r="P15" i="2"/>
  <c r="O15" i="2"/>
  <c r="N15" i="2"/>
  <c r="M15" i="2"/>
  <c r="L15" i="2"/>
  <c r="K15" i="2"/>
  <c r="W15" i="2" s="1"/>
  <c r="AA14" i="2"/>
  <c r="T14" i="2"/>
  <c r="S14" i="2"/>
  <c r="U14" i="2" s="1"/>
  <c r="R14" i="2"/>
  <c r="V14" i="2" s="1"/>
  <c r="Q14" i="2"/>
  <c r="P14" i="2"/>
  <c r="O14" i="2"/>
  <c r="N14" i="2"/>
  <c r="M14" i="2"/>
  <c r="L14" i="2"/>
  <c r="K14" i="2"/>
  <c r="W14" i="2" s="1"/>
  <c r="T13" i="2"/>
  <c r="AA13" i="2" s="1"/>
  <c r="S13" i="2"/>
  <c r="U13" i="2" s="1"/>
  <c r="R13" i="2"/>
  <c r="Q13" i="2"/>
  <c r="P13" i="2"/>
  <c r="O13" i="2"/>
  <c r="N13" i="2"/>
  <c r="M13" i="2"/>
  <c r="L13" i="2"/>
  <c r="V13" i="2" s="1"/>
  <c r="K13" i="2"/>
  <c r="W13" i="2" s="1"/>
  <c r="T12" i="2"/>
  <c r="AA12" i="2" s="1"/>
  <c r="R12" i="2"/>
  <c r="Q12" i="2"/>
  <c r="P12" i="2"/>
  <c r="O12" i="2"/>
  <c r="N12" i="2"/>
  <c r="M12" i="2"/>
  <c r="L12" i="2"/>
  <c r="V12" i="2" s="1"/>
  <c r="K12" i="2"/>
  <c r="W12" i="2" s="1"/>
  <c r="AA11" i="2"/>
  <c r="T11" i="2"/>
  <c r="S11" i="2"/>
  <c r="U11" i="2" s="1"/>
  <c r="R11" i="2"/>
  <c r="Q11" i="2"/>
  <c r="P11" i="2"/>
  <c r="O11" i="2"/>
  <c r="N11" i="2"/>
  <c r="M11" i="2"/>
  <c r="L11" i="2"/>
  <c r="V11" i="2" s="1"/>
  <c r="K11" i="2"/>
  <c r="W11" i="2" s="1"/>
  <c r="AA9" i="2"/>
  <c r="T9" i="2"/>
  <c r="S9" i="2" s="1"/>
  <c r="U9" i="2" s="1"/>
  <c r="R9" i="2"/>
  <c r="Q9" i="2"/>
  <c r="P9" i="2"/>
  <c r="O9" i="2"/>
  <c r="N9" i="2"/>
  <c r="M9" i="2"/>
  <c r="L9" i="2"/>
  <c r="K9" i="2"/>
  <c r="W9" i="2" s="1"/>
  <c r="AA8" i="2"/>
  <c r="T8" i="2"/>
  <c r="S8" i="2"/>
  <c r="U8" i="2" s="1"/>
  <c r="R8" i="2"/>
  <c r="V8" i="2" s="1"/>
  <c r="Q8" i="2"/>
  <c r="P8" i="2"/>
  <c r="O8" i="2"/>
  <c r="N8" i="2"/>
  <c r="M8" i="2"/>
  <c r="L8" i="2"/>
  <c r="K8" i="2"/>
  <c r="W8" i="2" s="1"/>
  <c r="T7" i="2"/>
  <c r="AA7" i="2" s="1"/>
  <c r="S7" i="2"/>
  <c r="U7" i="2" s="1"/>
  <c r="R7" i="2"/>
  <c r="Q7" i="2"/>
  <c r="P7" i="2"/>
  <c r="O7" i="2"/>
  <c r="N7" i="2"/>
  <c r="M7" i="2"/>
  <c r="L7" i="2"/>
  <c r="V7" i="2" s="1"/>
  <c r="K7" i="2"/>
  <c r="W7" i="2" s="1"/>
  <c r="T6" i="2"/>
  <c r="AA6" i="2" s="1"/>
  <c r="R6" i="2"/>
  <c r="Q6" i="2"/>
  <c r="P6" i="2"/>
  <c r="O6" i="2"/>
  <c r="N6" i="2"/>
  <c r="M6" i="2"/>
  <c r="L6" i="2"/>
  <c r="V6" i="2" s="1"/>
  <c r="K6" i="2"/>
  <c r="W6" i="2" s="1"/>
  <c r="AA5" i="2"/>
  <c r="T5" i="2"/>
  <c r="S5" i="2"/>
  <c r="U5" i="2" s="1"/>
  <c r="R5" i="2"/>
  <c r="Q5" i="2"/>
  <c r="P5" i="2"/>
  <c r="O5" i="2"/>
  <c r="N5" i="2"/>
  <c r="M5" i="2"/>
  <c r="L5" i="2"/>
  <c r="V5" i="2" s="1"/>
  <c r="K5" i="2"/>
  <c r="W5" i="2" s="1"/>
  <c r="AA4" i="2"/>
  <c r="V4" i="2"/>
  <c r="T4" i="2"/>
  <c r="S4" i="2"/>
  <c r="R4" i="2"/>
  <c r="Q4" i="2"/>
  <c r="P4" i="2"/>
  <c r="O4" i="2"/>
  <c r="N4" i="2"/>
  <c r="U4" i="2" s="1"/>
  <c r="M4" i="2"/>
  <c r="L4" i="2"/>
  <c r="K4" i="2"/>
  <c r="W4" i="2" s="1"/>
  <c r="AA5" i="1"/>
  <c r="AA6" i="1"/>
  <c r="AA7" i="1"/>
  <c r="AA8" i="1"/>
  <c r="AA9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5" i="1"/>
  <c r="AA26" i="1"/>
  <c r="AA27" i="1"/>
  <c r="AA28" i="1"/>
  <c r="AA29" i="1"/>
  <c r="AA30" i="1"/>
  <c r="AA31" i="1"/>
  <c r="AA4" i="1"/>
  <c r="J31" i="11"/>
  <c r="K31" i="11" s="1"/>
  <c r="G31" i="11"/>
  <c r="I31" i="11" s="1"/>
  <c r="J30" i="11"/>
  <c r="K30" i="11" s="1"/>
  <c r="G30" i="11"/>
  <c r="I30" i="11" s="1"/>
  <c r="J29" i="11"/>
  <c r="K29" i="11" s="1"/>
  <c r="G29" i="11"/>
  <c r="I29" i="11" s="1"/>
  <c r="J28" i="11"/>
  <c r="K28" i="11" s="1"/>
  <c r="G28" i="11"/>
  <c r="I28" i="11" s="1"/>
  <c r="J27" i="11"/>
  <c r="K27" i="11" s="1"/>
  <c r="G27" i="11"/>
  <c r="I27" i="11" s="1"/>
  <c r="J26" i="11"/>
  <c r="K26" i="11" s="1"/>
  <c r="G26" i="11"/>
  <c r="I26" i="11" s="1"/>
  <c r="J25" i="11"/>
  <c r="K25" i="11" s="1"/>
  <c r="G25" i="11"/>
  <c r="I25" i="11" s="1"/>
  <c r="J23" i="11"/>
  <c r="K23" i="11" s="1"/>
  <c r="G23" i="11"/>
  <c r="I23" i="11" s="1"/>
  <c r="J22" i="11"/>
  <c r="K22" i="11" s="1"/>
  <c r="G22" i="11"/>
  <c r="I22" i="11" s="1"/>
  <c r="J21" i="11"/>
  <c r="K21" i="11" s="1"/>
  <c r="G21" i="11"/>
  <c r="I21" i="11" s="1"/>
  <c r="J20" i="11"/>
  <c r="K20" i="11" s="1"/>
  <c r="G20" i="11"/>
  <c r="I20" i="11" s="1"/>
  <c r="J19" i="11"/>
  <c r="K19" i="11" s="1"/>
  <c r="G19" i="11"/>
  <c r="I19" i="11" s="1"/>
  <c r="J17" i="11"/>
  <c r="K17" i="11" s="1"/>
  <c r="G17" i="11"/>
  <c r="I17" i="11" s="1"/>
  <c r="J16" i="11"/>
  <c r="K16" i="11" s="1"/>
  <c r="G16" i="11"/>
  <c r="I16" i="11" s="1"/>
  <c r="J15" i="11"/>
  <c r="K15" i="11" s="1"/>
  <c r="G15" i="11"/>
  <c r="I15" i="11" s="1"/>
  <c r="J14" i="11"/>
  <c r="K14" i="11" s="1"/>
  <c r="G14" i="11"/>
  <c r="I14" i="11" s="1"/>
  <c r="J13" i="11"/>
  <c r="K13" i="11" s="1"/>
  <c r="G13" i="11"/>
  <c r="I13" i="11" s="1"/>
  <c r="J12" i="11"/>
  <c r="K12" i="11" s="1"/>
  <c r="G12" i="11"/>
  <c r="I12" i="11" s="1"/>
  <c r="J11" i="11"/>
  <c r="K11" i="11" s="1"/>
  <c r="G11" i="11"/>
  <c r="I11" i="11" s="1"/>
  <c r="J9" i="11"/>
  <c r="K9" i="11" s="1"/>
  <c r="G9" i="11"/>
  <c r="I9" i="11" s="1"/>
  <c r="J8" i="11"/>
  <c r="K8" i="11" s="1"/>
  <c r="G8" i="11"/>
  <c r="I8" i="11" s="1"/>
  <c r="J7" i="11"/>
  <c r="K7" i="11" s="1"/>
  <c r="G7" i="11"/>
  <c r="I7" i="11" s="1"/>
  <c r="J6" i="11"/>
  <c r="K6" i="11" s="1"/>
  <c r="G6" i="11"/>
  <c r="I6" i="11" s="1"/>
  <c r="J5" i="11"/>
  <c r="K5" i="11" s="1"/>
  <c r="G5" i="11"/>
  <c r="I5" i="11" s="1"/>
  <c r="J4" i="11"/>
  <c r="K4" i="11" s="1"/>
  <c r="G4" i="11"/>
  <c r="I4" i="11" s="1"/>
  <c r="AC13" i="10" l="1"/>
  <c r="AB13" i="10"/>
  <c r="Y13" i="10"/>
  <c r="X13" i="10"/>
  <c r="Z13" i="10" s="1"/>
  <c r="AC12" i="10"/>
  <c r="AB12" i="10"/>
  <c r="Y12" i="10"/>
  <c r="X12" i="10"/>
  <c r="AC19" i="10"/>
  <c r="AB19" i="10"/>
  <c r="Y19" i="10"/>
  <c r="X19" i="10"/>
  <c r="Z19" i="10" s="1"/>
  <c r="Y11" i="10"/>
  <c r="X11" i="10"/>
  <c r="Z11" i="10" s="1"/>
  <c r="AC11" i="10"/>
  <c r="AB11" i="10"/>
  <c r="AB26" i="10"/>
  <c r="Y26" i="10"/>
  <c r="X26" i="10"/>
  <c r="Z26" i="10" s="1"/>
  <c r="AC26" i="10"/>
  <c r="Y9" i="10"/>
  <c r="AC9" i="10"/>
  <c r="AB9" i="10"/>
  <c r="X9" i="10"/>
  <c r="AC25" i="10"/>
  <c r="AB25" i="10"/>
  <c r="X25" i="10"/>
  <c r="Y25" i="10"/>
  <c r="AC31" i="10"/>
  <c r="AB31" i="10"/>
  <c r="Y31" i="10"/>
  <c r="X31" i="10"/>
  <c r="Z31" i="10" s="1"/>
  <c r="AC17" i="10"/>
  <c r="AB17" i="10"/>
  <c r="Y17" i="10"/>
  <c r="X17" i="10"/>
  <c r="Z17" i="10" s="1"/>
  <c r="AB8" i="10"/>
  <c r="Y8" i="10"/>
  <c r="X8" i="10"/>
  <c r="Z8" i="10" s="1"/>
  <c r="AC8" i="10"/>
  <c r="Y16" i="10"/>
  <c r="X16" i="10"/>
  <c r="AC16" i="10"/>
  <c r="AB16" i="10"/>
  <c r="Y15" i="10"/>
  <c r="AC15" i="10"/>
  <c r="AB15" i="10"/>
  <c r="X15" i="10"/>
  <c r="Y22" i="10"/>
  <c r="X22" i="10"/>
  <c r="Z22" i="10" s="1"/>
  <c r="AC22" i="10"/>
  <c r="AB22" i="10"/>
  <c r="AC6" i="10"/>
  <c r="AB6" i="10"/>
  <c r="Y6" i="10"/>
  <c r="X6" i="10"/>
  <c r="X7" i="10"/>
  <c r="Z7" i="10" s="1"/>
  <c r="AC7" i="10"/>
  <c r="AB7" i="10"/>
  <c r="Y7" i="10"/>
  <c r="AC21" i="10"/>
  <c r="AB21" i="10"/>
  <c r="Y21" i="10"/>
  <c r="X21" i="10"/>
  <c r="Z21" i="10" s="1"/>
  <c r="AC29" i="10"/>
  <c r="AB29" i="10"/>
  <c r="Y29" i="10"/>
  <c r="X29" i="10"/>
  <c r="X4" i="10"/>
  <c r="Z4" i="10" s="1"/>
  <c r="AC4" i="10"/>
  <c r="AB4" i="10"/>
  <c r="Y4" i="10"/>
  <c r="Y5" i="10"/>
  <c r="X5" i="10"/>
  <c r="Z5" i="10" s="1"/>
  <c r="AC5" i="10"/>
  <c r="AB5" i="10"/>
  <c r="X30" i="10"/>
  <c r="AC30" i="10"/>
  <c r="AB30" i="10"/>
  <c r="Y30" i="10"/>
  <c r="AB14" i="10"/>
  <c r="Y14" i="10"/>
  <c r="X14" i="10"/>
  <c r="AC14" i="10"/>
  <c r="Y28" i="10"/>
  <c r="X28" i="10"/>
  <c r="Z28" i="10" s="1"/>
  <c r="AC28" i="10"/>
  <c r="AB28" i="10"/>
  <c r="AB20" i="10"/>
  <c r="Y20" i="10"/>
  <c r="X20" i="10"/>
  <c r="Z20" i="10" s="1"/>
  <c r="AC20" i="10"/>
  <c r="Y27" i="10"/>
  <c r="AC27" i="10"/>
  <c r="AB27" i="10"/>
  <c r="X27" i="10"/>
  <c r="V4" i="10"/>
  <c r="S31" i="10"/>
  <c r="U31" i="10" s="1"/>
  <c r="S8" i="10"/>
  <c r="U8" i="10" s="1"/>
  <c r="S14" i="10"/>
  <c r="U14" i="10" s="1"/>
  <c r="V17" i="10"/>
  <c r="S20" i="10"/>
  <c r="U20" i="10" s="1"/>
  <c r="S26" i="10"/>
  <c r="U26" i="10" s="1"/>
  <c r="V29" i="10"/>
  <c r="X23" i="10"/>
  <c r="Z23" i="10" s="1"/>
  <c r="V31" i="10"/>
  <c r="Y23" i="10"/>
  <c r="V16" i="10"/>
  <c r="AA17" i="10"/>
  <c r="AA23" i="10"/>
  <c r="AA29" i="10"/>
  <c r="AB23" i="10"/>
  <c r="AC23" i="10"/>
  <c r="AB8" i="9"/>
  <c r="Y8" i="9"/>
  <c r="X8" i="9"/>
  <c r="Z8" i="9" s="1"/>
  <c r="AC8" i="9"/>
  <c r="Y25" i="9"/>
  <c r="AC25" i="9"/>
  <c r="AB25" i="9"/>
  <c r="X25" i="9"/>
  <c r="Z25" i="9" s="1"/>
  <c r="AC24" i="9"/>
  <c r="AC23" i="9"/>
  <c r="AB23" i="9"/>
  <c r="Y23" i="9"/>
  <c r="X23" i="9"/>
  <c r="AC31" i="9"/>
  <c r="AB31" i="9"/>
  <c r="Y31" i="9"/>
  <c r="X31" i="9"/>
  <c r="Z31" i="9" s="1"/>
  <c r="AC6" i="9"/>
  <c r="AB6" i="9"/>
  <c r="Y6" i="9"/>
  <c r="X6" i="9"/>
  <c r="Z6" i="9" s="1"/>
  <c r="AB14" i="9"/>
  <c r="Y14" i="9"/>
  <c r="X14" i="9"/>
  <c r="AC14" i="9"/>
  <c r="Y22" i="9"/>
  <c r="X22" i="9"/>
  <c r="Z22" i="9" s="1"/>
  <c r="AC22" i="9"/>
  <c r="AB22" i="9"/>
  <c r="Y5" i="9"/>
  <c r="X5" i="9"/>
  <c r="Z5" i="9" s="1"/>
  <c r="AB5" i="9"/>
  <c r="AC5" i="9"/>
  <c r="Y13" i="9"/>
  <c r="AC13" i="9"/>
  <c r="AB13" i="9"/>
  <c r="X13" i="9"/>
  <c r="X30" i="9"/>
  <c r="AC30" i="9"/>
  <c r="AB30" i="9"/>
  <c r="Y30" i="9"/>
  <c r="AC4" i="9"/>
  <c r="AB4" i="9"/>
  <c r="Y4" i="9"/>
  <c r="X4" i="9"/>
  <c r="Z4" i="9" s="1"/>
  <c r="AC7" i="9"/>
  <c r="AB7" i="9"/>
  <c r="Y7" i="9"/>
  <c r="X7" i="9"/>
  <c r="AC12" i="9"/>
  <c r="AB12" i="9"/>
  <c r="Y12" i="9"/>
  <c r="X12" i="9"/>
  <c r="Z12" i="9" s="1"/>
  <c r="AB20" i="9"/>
  <c r="Y20" i="9"/>
  <c r="X20" i="9"/>
  <c r="Z20" i="9" s="1"/>
  <c r="AC20" i="9"/>
  <c r="AC29" i="9"/>
  <c r="AB29" i="9"/>
  <c r="Y29" i="9"/>
  <c r="X29" i="9"/>
  <c r="Y11" i="9"/>
  <c r="AB11" i="9"/>
  <c r="X11" i="9"/>
  <c r="Z11" i="9" s="1"/>
  <c r="AC11" i="9"/>
  <c r="Y19" i="9"/>
  <c r="AC19" i="9"/>
  <c r="AB19" i="9"/>
  <c r="X19" i="9"/>
  <c r="Z19" i="9" s="1"/>
  <c r="Y28" i="9"/>
  <c r="X28" i="9"/>
  <c r="Z28" i="9" s="1"/>
  <c r="AC28" i="9"/>
  <c r="AB28" i="9"/>
  <c r="AC15" i="9"/>
  <c r="AB15" i="9"/>
  <c r="X15" i="9"/>
  <c r="Y15" i="9"/>
  <c r="AC18" i="9"/>
  <c r="AC17" i="9"/>
  <c r="AB17" i="9"/>
  <c r="Y17" i="9"/>
  <c r="X17" i="9"/>
  <c r="Z17" i="9" s="1"/>
  <c r="AC27" i="9"/>
  <c r="AB27" i="9"/>
  <c r="X27" i="9"/>
  <c r="Y27" i="9"/>
  <c r="AC10" i="9"/>
  <c r="X9" i="9"/>
  <c r="AC9" i="9"/>
  <c r="AB9" i="9"/>
  <c r="Y9" i="9"/>
  <c r="Y16" i="9"/>
  <c r="X16" i="9"/>
  <c r="Z16" i="9" s="1"/>
  <c r="AC16" i="9"/>
  <c r="AB16" i="9"/>
  <c r="AB26" i="9"/>
  <c r="Y26" i="9"/>
  <c r="X26" i="9"/>
  <c r="Z26" i="9" s="1"/>
  <c r="AC26" i="9"/>
  <c r="U4" i="9"/>
  <c r="S6" i="9"/>
  <c r="U6" i="9" s="1"/>
  <c r="V9" i="9"/>
  <c r="S12" i="9"/>
  <c r="U12" i="9" s="1"/>
  <c r="V15" i="9"/>
  <c r="V27" i="9"/>
  <c r="Y21" i="9"/>
  <c r="X21" i="9"/>
  <c r="Z21" i="9" s="1"/>
  <c r="AA9" i="9"/>
  <c r="AA15" i="9"/>
  <c r="AB21" i="9"/>
  <c r="AA17" i="9"/>
  <c r="AA23" i="9"/>
  <c r="AA29" i="9"/>
  <c r="AC18" i="8"/>
  <c r="AC17" i="8"/>
  <c r="AB17" i="8"/>
  <c r="Y17" i="8"/>
  <c r="X17" i="8"/>
  <c r="Z17" i="8" s="1"/>
  <c r="AB26" i="8"/>
  <c r="X26" i="8"/>
  <c r="Z26" i="8" s="1"/>
  <c r="Y26" i="8"/>
  <c r="AC26" i="8"/>
  <c r="Y16" i="8"/>
  <c r="X16" i="8"/>
  <c r="Z16" i="8" s="1"/>
  <c r="AB16" i="8"/>
  <c r="AC16" i="8"/>
  <c r="AC31" i="8"/>
  <c r="AB31" i="8"/>
  <c r="Y31" i="8"/>
  <c r="X31" i="8"/>
  <c r="Z31" i="8" s="1"/>
  <c r="AB8" i="8"/>
  <c r="X8" i="8"/>
  <c r="Z8" i="8" s="1"/>
  <c r="Y8" i="8"/>
  <c r="AC8" i="8"/>
  <c r="AC24" i="8"/>
  <c r="AC23" i="8"/>
  <c r="AB23" i="8"/>
  <c r="Y23" i="8"/>
  <c r="X23" i="8"/>
  <c r="Z23" i="8" s="1"/>
  <c r="AC7" i="8"/>
  <c r="AB7" i="8"/>
  <c r="Y7" i="8"/>
  <c r="X7" i="8"/>
  <c r="AC9" i="8"/>
  <c r="AC10" i="8"/>
  <c r="AB9" i="8"/>
  <c r="Y9" i="8"/>
  <c r="X9" i="8"/>
  <c r="Z9" i="8" s="1"/>
  <c r="Y22" i="8"/>
  <c r="X22" i="8"/>
  <c r="AC22" i="8"/>
  <c r="AB22" i="8"/>
  <c r="X30" i="8"/>
  <c r="AC30" i="8"/>
  <c r="AB30" i="8"/>
  <c r="Y30" i="8"/>
  <c r="AB14" i="8"/>
  <c r="X14" i="8"/>
  <c r="Y14" i="8"/>
  <c r="AC14" i="8"/>
  <c r="AC6" i="8"/>
  <c r="AB6" i="8"/>
  <c r="Y6" i="8"/>
  <c r="X6" i="8"/>
  <c r="Z6" i="8" s="1"/>
  <c r="AC13" i="8"/>
  <c r="AB13" i="8"/>
  <c r="Y13" i="8"/>
  <c r="X13" i="8"/>
  <c r="Z13" i="8" s="1"/>
  <c r="AC21" i="8"/>
  <c r="AB21" i="8"/>
  <c r="Y21" i="8"/>
  <c r="X21" i="8"/>
  <c r="Z21" i="8" s="1"/>
  <c r="AC29" i="8"/>
  <c r="AB29" i="8"/>
  <c r="Y29" i="8"/>
  <c r="X29" i="8"/>
  <c r="Z29" i="8" s="1"/>
  <c r="AB4" i="8"/>
  <c r="AC4" i="8"/>
  <c r="Y4" i="8"/>
  <c r="X4" i="8"/>
  <c r="Z4" i="8" s="1"/>
  <c r="Y5" i="8"/>
  <c r="X5" i="8"/>
  <c r="Z5" i="8" s="1"/>
  <c r="AC5" i="8"/>
  <c r="AB5" i="8"/>
  <c r="Y28" i="8"/>
  <c r="X28" i="8"/>
  <c r="AB28" i="8"/>
  <c r="AC28" i="8"/>
  <c r="AB20" i="8"/>
  <c r="X20" i="8"/>
  <c r="Y20" i="8"/>
  <c r="AC20" i="8"/>
  <c r="AC25" i="8"/>
  <c r="Y25" i="8"/>
  <c r="AB25" i="8"/>
  <c r="X25" i="8"/>
  <c r="Z25" i="8" s="1"/>
  <c r="AC12" i="8"/>
  <c r="AB12" i="8"/>
  <c r="Y12" i="8"/>
  <c r="X12" i="8"/>
  <c r="Z12" i="8" s="1"/>
  <c r="AC15" i="8"/>
  <c r="AB15" i="8"/>
  <c r="Y15" i="8"/>
  <c r="X15" i="8"/>
  <c r="Z15" i="8" s="1"/>
  <c r="AC19" i="8"/>
  <c r="Y19" i="8"/>
  <c r="AB19" i="8"/>
  <c r="X19" i="8"/>
  <c r="Z19" i="8" s="1"/>
  <c r="AC27" i="8"/>
  <c r="AB27" i="8"/>
  <c r="Y27" i="8"/>
  <c r="X27" i="8"/>
  <c r="Z27" i="8" s="1"/>
  <c r="Y11" i="8"/>
  <c r="X11" i="8"/>
  <c r="Z11" i="8" s="1"/>
  <c r="AC11" i="8"/>
  <c r="AB11" i="8"/>
  <c r="S6" i="8"/>
  <c r="U6" i="8" s="1"/>
  <c r="V9" i="8"/>
  <c r="S12" i="8"/>
  <c r="U12" i="8" s="1"/>
  <c r="V21" i="8"/>
  <c r="V27" i="8"/>
  <c r="AA30" i="8"/>
  <c r="V31" i="8"/>
  <c r="Y13" i="7"/>
  <c r="AC13" i="7"/>
  <c r="AB13" i="7"/>
  <c r="X13" i="7"/>
  <c r="Z13" i="7" s="1"/>
  <c r="Y19" i="7"/>
  <c r="AC19" i="7"/>
  <c r="AB19" i="7"/>
  <c r="X19" i="7"/>
  <c r="Z19" i="7" s="1"/>
  <c r="AB26" i="7"/>
  <c r="Y26" i="7"/>
  <c r="X26" i="7"/>
  <c r="Z26" i="7" s="1"/>
  <c r="AC26" i="7"/>
  <c r="AC25" i="7"/>
  <c r="AB25" i="7"/>
  <c r="Y25" i="7"/>
  <c r="X25" i="7"/>
  <c r="AC12" i="7"/>
  <c r="AB12" i="7"/>
  <c r="Y12" i="7"/>
  <c r="X12" i="7"/>
  <c r="Z12" i="7" s="1"/>
  <c r="AC31" i="7"/>
  <c r="AB31" i="7"/>
  <c r="Y31" i="7"/>
  <c r="X31" i="7"/>
  <c r="Y11" i="7"/>
  <c r="X11" i="7"/>
  <c r="AC11" i="7"/>
  <c r="AB11" i="7"/>
  <c r="AC18" i="7"/>
  <c r="AC17" i="7"/>
  <c r="AB17" i="7"/>
  <c r="Y17" i="7"/>
  <c r="X17" i="7"/>
  <c r="Z17" i="7" s="1"/>
  <c r="AC24" i="7"/>
  <c r="AC23" i="7"/>
  <c r="AB23" i="7"/>
  <c r="Y23" i="7"/>
  <c r="X23" i="7"/>
  <c r="Z23" i="7" s="1"/>
  <c r="X30" i="7"/>
  <c r="AC30" i="7"/>
  <c r="AB30" i="7"/>
  <c r="Y30" i="7"/>
  <c r="Y16" i="7"/>
  <c r="X16" i="7"/>
  <c r="Z16" i="7" s="1"/>
  <c r="AB16" i="7"/>
  <c r="AC16" i="7"/>
  <c r="Y22" i="7"/>
  <c r="X22" i="7"/>
  <c r="AB22" i="7"/>
  <c r="AC22" i="7"/>
  <c r="AC29" i="7"/>
  <c r="AB29" i="7"/>
  <c r="Y29" i="7"/>
  <c r="X29" i="7"/>
  <c r="Z29" i="7" s="1"/>
  <c r="AB8" i="7"/>
  <c r="Y8" i="7"/>
  <c r="X8" i="7"/>
  <c r="Z8" i="7" s="1"/>
  <c r="AC8" i="7"/>
  <c r="Y7" i="7"/>
  <c r="AC7" i="7"/>
  <c r="AB7" i="7"/>
  <c r="X7" i="7"/>
  <c r="AC15" i="7"/>
  <c r="AB15" i="7"/>
  <c r="Y15" i="7"/>
  <c r="X15" i="7"/>
  <c r="Z15" i="7" s="1"/>
  <c r="AC21" i="7"/>
  <c r="AB21" i="7"/>
  <c r="Y21" i="7"/>
  <c r="X21" i="7"/>
  <c r="AB28" i="7"/>
  <c r="Y28" i="7"/>
  <c r="X28" i="7"/>
  <c r="AC28" i="7"/>
  <c r="AC6" i="7"/>
  <c r="AB6" i="7"/>
  <c r="Y6" i="7"/>
  <c r="X6" i="7"/>
  <c r="Z6" i="7" s="1"/>
  <c r="AC27" i="7"/>
  <c r="AB27" i="7"/>
  <c r="Y27" i="7"/>
  <c r="X27" i="7"/>
  <c r="AC4" i="7"/>
  <c r="AB4" i="7"/>
  <c r="Y4" i="7"/>
  <c r="X4" i="7"/>
  <c r="Z4" i="7" s="1"/>
  <c r="Y5" i="7"/>
  <c r="X5" i="7"/>
  <c r="AC5" i="7"/>
  <c r="AB5" i="7"/>
  <c r="AB14" i="7"/>
  <c r="Y14" i="7"/>
  <c r="X14" i="7"/>
  <c r="Z14" i="7" s="1"/>
  <c r="AC14" i="7"/>
  <c r="AB20" i="7"/>
  <c r="Y20" i="7"/>
  <c r="X20" i="7"/>
  <c r="AC20" i="7"/>
  <c r="U4" i="7"/>
  <c r="S6" i="7"/>
  <c r="U6" i="7" s="1"/>
  <c r="S12" i="7"/>
  <c r="U12" i="7" s="1"/>
  <c r="V15" i="7"/>
  <c r="AA16" i="7"/>
  <c r="V21" i="7"/>
  <c r="V27" i="7"/>
  <c r="S8" i="7"/>
  <c r="U8" i="7" s="1"/>
  <c r="X9" i="7"/>
  <c r="Z9" i="7" s="1"/>
  <c r="S14" i="7"/>
  <c r="U14" i="7" s="1"/>
  <c r="V17" i="7"/>
  <c r="S20" i="7"/>
  <c r="U20" i="7" s="1"/>
  <c r="V23" i="7"/>
  <c r="Y9" i="7"/>
  <c r="V31" i="7"/>
  <c r="AB9" i="7"/>
  <c r="AC9" i="7"/>
  <c r="AA17" i="7"/>
  <c r="AA23" i="7"/>
  <c r="AA29" i="7"/>
  <c r="Y11" i="6"/>
  <c r="X11" i="6"/>
  <c r="Z11" i="6" s="1"/>
  <c r="AC11" i="6"/>
  <c r="AB11" i="6"/>
  <c r="AC18" i="6"/>
  <c r="AC17" i="6"/>
  <c r="AB17" i="6"/>
  <c r="Y17" i="6"/>
  <c r="X17" i="6"/>
  <c r="Z17" i="6" s="1"/>
  <c r="X25" i="6"/>
  <c r="Z25" i="6" s="1"/>
  <c r="AC25" i="6"/>
  <c r="AB25" i="6"/>
  <c r="Y25" i="6"/>
  <c r="AB8" i="6"/>
  <c r="Y8" i="6"/>
  <c r="X8" i="6"/>
  <c r="Z8" i="6" s="1"/>
  <c r="AC8" i="6"/>
  <c r="Y16" i="6"/>
  <c r="X16" i="6"/>
  <c r="Z16" i="6" s="1"/>
  <c r="AC16" i="6"/>
  <c r="AB16" i="6"/>
  <c r="AC15" i="6"/>
  <c r="AB15" i="6"/>
  <c r="Y15" i="6"/>
  <c r="X15" i="6"/>
  <c r="AC24" i="6"/>
  <c r="AC23" i="6"/>
  <c r="AB23" i="6"/>
  <c r="Y23" i="6"/>
  <c r="X23" i="6"/>
  <c r="Z23" i="6" s="1"/>
  <c r="AC31" i="6"/>
  <c r="AB31" i="6"/>
  <c r="Y31" i="6"/>
  <c r="X31" i="6"/>
  <c r="Z31" i="6" s="1"/>
  <c r="X30" i="6"/>
  <c r="Z30" i="6" s="1"/>
  <c r="AC30" i="6"/>
  <c r="AB30" i="6"/>
  <c r="Y30" i="6"/>
  <c r="X7" i="6"/>
  <c r="AC7" i="6"/>
  <c r="AB7" i="6"/>
  <c r="Y7" i="6"/>
  <c r="AB14" i="6"/>
  <c r="Y14" i="6"/>
  <c r="AC14" i="6"/>
  <c r="X14" i="6"/>
  <c r="Z14" i="6" s="1"/>
  <c r="Y22" i="6"/>
  <c r="X22" i="6"/>
  <c r="AC22" i="6"/>
  <c r="AB22" i="6"/>
  <c r="AC10" i="6"/>
  <c r="AC9" i="6"/>
  <c r="AB9" i="6"/>
  <c r="Y9" i="6"/>
  <c r="X9" i="6"/>
  <c r="Z9" i="6" s="1"/>
  <c r="AC21" i="6"/>
  <c r="AB21" i="6"/>
  <c r="Y21" i="6"/>
  <c r="X21" i="6"/>
  <c r="Z21" i="6" s="1"/>
  <c r="AC29" i="6"/>
  <c r="AB29" i="6"/>
  <c r="Y29" i="6"/>
  <c r="X29" i="6"/>
  <c r="AC6" i="6"/>
  <c r="AB6" i="6"/>
  <c r="Y6" i="6"/>
  <c r="X6" i="6"/>
  <c r="Z6" i="6" s="1"/>
  <c r="X13" i="6"/>
  <c r="AC13" i="6"/>
  <c r="AB13" i="6"/>
  <c r="Y13" i="6"/>
  <c r="AB20" i="6"/>
  <c r="Y20" i="6"/>
  <c r="X20" i="6"/>
  <c r="Z20" i="6" s="1"/>
  <c r="AC20" i="6"/>
  <c r="Y28" i="6"/>
  <c r="X28" i="6"/>
  <c r="AC28" i="6"/>
  <c r="AB28" i="6"/>
  <c r="AC4" i="6"/>
  <c r="AB4" i="6"/>
  <c r="Y4" i="6"/>
  <c r="X4" i="6"/>
  <c r="Z4" i="6" s="1"/>
  <c r="Y5" i="6"/>
  <c r="X5" i="6"/>
  <c r="AC5" i="6"/>
  <c r="AB5" i="6"/>
  <c r="AC19" i="6"/>
  <c r="AB19" i="6"/>
  <c r="X19" i="6"/>
  <c r="Y19" i="6"/>
  <c r="AC27" i="6"/>
  <c r="AB27" i="6"/>
  <c r="Y27" i="6"/>
  <c r="X27" i="6"/>
  <c r="Z27" i="6" s="1"/>
  <c r="AC12" i="6"/>
  <c r="AB12" i="6"/>
  <c r="Y12" i="6"/>
  <c r="X12" i="6"/>
  <c r="Z12" i="6" s="1"/>
  <c r="AB26" i="6"/>
  <c r="Y26" i="6"/>
  <c r="X26" i="6"/>
  <c r="Z26" i="6" s="1"/>
  <c r="AC26" i="6"/>
  <c r="V4" i="6"/>
  <c r="S31" i="6"/>
  <c r="U31" i="6" s="1"/>
  <c r="AA7" i="6"/>
  <c r="AA13" i="6"/>
  <c r="V31" i="6"/>
  <c r="AA17" i="6"/>
  <c r="AA23" i="6"/>
  <c r="AA29" i="6"/>
  <c r="AB26" i="5"/>
  <c r="Y26" i="5"/>
  <c r="X26" i="5"/>
  <c r="Z26" i="5" s="1"/>
  <c r="AC26" i="5"/>
  <c r="Y16" i="5"/>
  <c r="X16" i="5"/>
  <c r="Z16" i="5" s="1"/>
  <c r="AC16" i="5"/>
  <c r="AB16" i="5"/>
  <c r="AC25" i="5"/>
  <c r="AB25" i="5"/>
  <c r="Y25" i="5"/>
  <c r="X25" i="5"/>
  <c r="Z25" i="5" s="1"/>
  <c r="AC7" i="5"/>
  <c r="AB7" i="5"/>
  <c r="Y7" i="5"/>
  <c r="X7" i="5"/>
  <c r="AC15" i="5"/>
  <c r="AB15" i="5"/>
  <c r="Y15" i="5"/>
  <c r="X15" i="5"/>
  <c r="Z15" i="5" s="1"/>
  <c r="AC24" i="5"/>
  <c r="AC23" i="5"/>
  <c r="AB23" i="5"/>
  <c r="Y23" i="5"/>
  <c r="X23" i="5"/>
  <c r="AC31" i="5"/>
  <c r="AB31" i="5"/>
  <c r="Y31" i="5"/>
  <c r="X31" i="5"/>
  <c r="Z31" i="5" s="1"/>
  <c r="AC6" i="5"/>
  <c r="AB6" i="5"/>
  <c r="Y6" i="5"/>
  <c r="X6" i="5"/>
  <c r="Z6" i="5" s="1"/>
  <c r="AB14" i="5"/>
  <c r="Y14" i="5"/>
  <c r="X14" i="5"/>
  <c r="Z14" i="5" s="1"/>
  <c r="AC14" i="5"/>
  <c r="AC13" i="5"/>
  <c r="AB13" i="5"/>
  <c r="Y13" i="5"/>
  <c r="X13" i="5"/>
  <c r="Z13" i="5" s="1"/>
  <c r="Y22" i="5"/>
  <c r="X22" i="5"/>
  <c r="Z22" i="5" s="1"/>
  <c r="AC22" i="5"/>
  <c r="AB22" i="5"/>
  <c r="X30" i="5"/>
  <c r="Z30" i="5" s="1"/>
  <c r="AC30" i="5"/>
  <c r="AB30" i="5"/>
  <c r="Y30" i="5"/>
  <c r="AC4" i="5"/>
  <c r="AB4" i="5"/>
  <c r="Y4" i="5"/>
  <c r="X4" i="5"/>
  <c r="Z4" i="5" s="1"/>
  <c r="Y5" i="5"/>
  <c r="X5" i="5"/>
  <c r="Z5" i="5" s="1"/>
  <c r="AC5" i="5"/>
  <c r="AB5" i="5"/>
  <c r="AC21" i="5"/>
  <c r="AB21" i="5"/>
  <c r="Y21" i="5"/>
  <c r="X21" i="5"/>
  <c r="AC12" i="5"/>
  <c r="AB12" i="5"/>
  <c r="Y12" i="5"/>
  <c r="X12" i="5"/>
  <c r="Z12" i="5" s="1"/>
  <c r="AC29" i="5"/>
  <c r="AB29" i="5"/>
  <c r="Y29" i="5"/>
  <c r="X29" i="5"/>
  <c r="Z29" i="5" s="1"/>
  <c r="AB8" i="5"/>
  <c r="Y8" i="5"/>
  <c r="X8" i="5"/>
  <c r="Z8" i="5" s="1"/>
  <c r="AC8" i="5"/>
  <c r="AB20" i="5"/>
  <c r="Y20" i="5"/>
  <c r="X20" i="5"/>
  <c r="Z20" i="5" s="1"/>
  <c r="AC20" i="5"/>
  <c r="Y11" i="5"/>
  <c r="X11" i="5"/>
  <c r="Z11" i="5" s="1"/>
  <c r="AC11" i="5"/>
  <c r="AB11" i="5"/>
  <c r="AC19" i="5"/>
  <c r="AB19" i="5"/>
  <c r="Y19" i="5"/>
  <c r="X19" i="5"/>
  <c r="Y28" i="5"/>
  <c r="X28" i="5"/>
  <c r="Z28" i="5" s="1"/>
  <c r="AC28" i="5"/>
  <c r="AB28" i="5"/>
  <c r="AC10" i="5"/>
  <c r="AC9" i="5"/>
  <c r="AB9" i="5"/>
  <c r="Y9" i="5"/>
  <c r="X9" i="5"/>
  <c r="AC27" i="5"/>
  <c r="AB27" i="5"/>
  <c r="Y27" i="5"/>
  <c r="X27" i="5"/>
  <c r="Z27" i="5" s="1"/>
  <c r="AC18" i="5"/>
  <c r="AC17" i="5"/>
  <c r="AB17" i="5"/>
  <c r="Y17" i="5"/>
  <c r="X17" i="5"/>
  <c r="Z17" i="5" s="1"/>
  <c r="V4" i="5"/>
  <c r="S31" i="5"/>
  <c r="U31" i="5" s="1"/>
  <c r="S8" i="5"/>
  <c r="U8" i="5" s="1"/>
  <c r="V31" i="5"/>
  <c r="AA17" i="5"/>
  <c r="AA23" i="5"/>
  <c r="AA29" i="5"/>
  <c r="AC19" i="4"/>
  <c r="AB19" i="4"/>
  <c r="Y19" i="4"/>
  <c r="X19" i="4"/>
  <c r="Z19" i="4" s="1"/>
  <c r="Y13" i="4"/>
  <c r="AC13" i="4"/>
  <c r="AB13" i="4"/>
  <c r="X13" i="4"/>
  <c r="Z13" i="4" s="1"/>
  <c r="Y11" i="4"/>
  <c r="X11" i="4"/>
  <c r="Z11" i="4" s="1"/>
  <c r="AC11" i="4"/>
  <c r="AB11" i="4"/>
  <c r="AC25" i="4"/>
  <c r="AB25" i="4"/>
  <c r="Y25" i="4"/>
  <c r="X25" i="4"/>
  <c r="Z25" i="4" s="1"/>
  <c r="X30" i="4"/>
  <c r="AB30" i="4"/>
  <c r="AC30" i="4"/>
  <c r="Y30" i="4"/>
  <c r="AB20" i="4"/>
  <c r="Y20" i="4"/>
  <c r="X20" i="4"/>
  <c r="Z20" i="4" s="1"/>
  <c r="AC20" i="4"/>
  <c r="AC31" i="4"/>
  <c r="AB31" i="4"/>
  <c r="Y31" i="4"/>
  <c r="X31" i="4"/>
  <c r="Z31" i="4" s="1"/>
  <c r="Y16" i="4"/>
  <c r="AB16" i="4"/>
  <c r="X16" i="4"/>
  <c r="Z16" i="4" s="1"/>
  <c r="AC16" i="4"/>
  <c r="AC24" i="4"/>
  <c r="AC23" i="4"/>
  <c r="AB23" i="4"/>
  <c r="Y23" i="4"/>
  <c r="X23" i="4"/>
  <c r="AB8" i="4"/>
  <c r="Y8" i="4"/>
  <c r="X8" i="4"/>
  <c r="Z8" i="4" s="1"/>
  <c r="AC8" i="4"/>
  <c r="AC29" i="4"/>
  <c r="AB29" i="4"/>
  <c r="Y29" i="4"/>
  <c r="X29" i="4"/>
  <c r="Z29" i="4" s="1"/>
  <c r="AC7" i="4"/>
  <c r="AB7" i="4"/>
  <c r="Y7" i="4"/>
  <c r="X7" i="4"/>
  <c r="AC15" i="4"/>
  <c r="AB15" i="4"/>
  <c r="Y15" i="4"/>
  <c r="X15" i="4"/>
  <c r="Y22" i="4"/>
  <c r="X22" i="4"/>
  <c r="Z22" i="4" s="1"/>
  <c r="AC22" i="4"/>
  <c r="AB22" i="4"/>
  <c r="AC12" i="4"/>
  <c r="AB12" i="4"/>
  <c r="Y12" i="4"/>
  <c r="X12" i="4"/>
  <c r="Y28" i="4"/>
  <c r="X28" i="4"/>
  <c r="Z28" i="4" s="1"/>
  <c r="AC28" i="4"/>
  <c r="AB28" i="4"/>
  <c r="AB26" i="4"/>
  <c r="Y26" i="4"/>
  <c r="X26" i="4"/>
  <c r="Z26" i="4" s="1"/>
  <c r="AC26" i="4"/>
  <c r="AC6" i="4"/>
  <c r="AB6" i="4"/>
  <c r="Y6" i="4"/>
  <c r="X6" i="4"/>
  <c r="Y21" i="4"/>
  <c r="AC21" i="4"/>
  <c r="AB21" i="4"/>
  <c r="X21" i="4"/>
  <c r="Z21" i="4" s="1"/>
  <c r="AC4" i="4"/>
  <c r="AB4" i="4"/>
  <c r="Y4" i="4"/>
  <c r="X4" i="4"/>
  <c r="Z4" i="4" s="1"/>
  <c r="Y5" i="4"/>
  <c r="X5" i="4"/>
  <c r="Z5" i="4" s="1"/>
  <c r="AC5" i="4"/>
  <c r="AB5" i="4"/>
  <c r="AB14" i="4"/>
  <c r="Y14" i="4"/>
  <c r="X14" i="4"/>
  <c r="Z14" i="4" s="1"/>
  <c r="AC14" i="4"/>
  <c r="AC27" i="4"/>
  <c r="AB27" i="4"/>
  <c r="X27" i="4"/>
  <c r="Y27" i="4"/>
  <c r="S6" i="4"/>
  <c r="U6" i="4" s="1"/>
  <c r="S12" i="4"/>
  <c r="U12" i="4" s="1"/>
  <c r="V15" i="4"/>
  <c r="V21" i="4"/>
  <c r="V27" i="4"/>
  <c r="S8" i="4"/>
  <c r="U8" i="4" s="1"/>
  <c r="X9" i="4"/>
  <c r="Z9" i="4" s="1"/>
  <c r="S14" i="4"/>
  <c r="U14" i="4" s="1"/>
  <c r="S20" i="4"/>
  <c r="U20" i="4" s="1"/>
  <c r="V23" i="4"/>
  <c r="S26" i="4"/>
  <c r="U26" i="4" s="1"/>
  <c r="V29" i="4"/>
  <c r="X17" i="4"/>
  <c r="Z17" i="4" s="1"/>
  <c r="V31" i="4"/>
  <c r="Y17" i="4"/>
  <c r="AB9" i="4"/>
  <c r="AC9" i="4"/>
  <c r="AA17" i="4"/>
  <c r="AA23" i="4"/>
  <c r="AA29" i="4"/>
  <c r="AC10" i="4"/>
  <c r="AB17" i="4"/>
  <c r="AC17" i="4"/>
  <c r="V30" i="4"/>
  <c r="Y7" i="3"/>
  <c r="AC7" i="3"/>
  <c r="AB7" i="3"/>
  <c r="X7" i="3"/>
  <c r="Z7" i="3" s="1"/>
  <c r="AC6" i="3"/>
  <c r="AB6" i="3"/>
  <c r="Y6" i="3"/>
  <c r="X6" i="3"/>
  <c r="Z6" i="3" s="1"/>
  <c r="Y13" i="3"/>
  <c r="AC13" i="3"/>
  <c r="AB13" i="3"/>
  <c r="X13" i="3"/>
  <c r="Z13" i="3" s="1"/>
  <c r="Y22" i="3"/>
  <c r="X22" i="3"/>
  <c r="Z22" i="3" s="1"/>
  <c r="AB22" i="3"/>
  <c r="AC31" i="3"/>
  <c r="AB31" i="3"/>
  <c r="Y31" i="3"/>
  <c r="X31" i="3"/>
  <c r="Z31" i="3" s="1"/>
  <c r="X30" i="3"/>
  <c r="AC30" i="3"/>
  <c r="AB30" i="3"/>
  <c r="Y30" i="3"/>
  <c r="AC12" i="3"/>
  <c r="AB12" i="3"/>
  <c r="Y12" i="3"/>
  <c r="X12" i="3"/>
  <c r="Z12" i="3" s="1"/>
  <c r="AC29" i="3"/>
  <c r="AB29" i="3"/>
  <c r="Y29" i="3"/>
  <c r="X29" i="3"/>
  <c r="Z29" i="3" s="1"/>
  <c r="AC24" i="3"/>
  <c r="AC23" i="3"/>
  <c r="AB23" i="3"/>
  <c r="Y23" i="3"/>
  <c r="X23" i="3"/>
  <c r="Y11" i="3"/>
  <c r="X11" i="3"/>
  <c r="AB11" i="3"/>
  <c r="AC11" i="3"/>
  <c r="AB20" i="3"/>
  <c r="Y20" i="3"/>
  <c r="X20" i="3"/>
  <c r="Z20" i="3" s="1"/>
  <c r="AC20" i="3"/>
  <c r="Y28" i="3"/>
  <c r="AC28" i="3"/>
  <c r="X28" i="3"/>
  <c r="AB28" i="3"/>
  <c r="Y5" i="3"/>
  <c r="AB5" i="3"/>
  <c r="X5" i="3"/>
  <c r="Z5" i="3" s="1"/>
  <c r="AC5" i="3"/>
  <c r="Y19" i="3"/>
  <c r="AC19" i="3"/>
  <c r="AB19" i="3"/>
  <c r="X19" i="3"/>
  <c r="Z19" i="3" s="1"/>
  <c r="AC27" i="3"/>
  <c r="AB27" i="3"/>
  <c r="Y27" i="3"/>
  <c r="X27" i="3"/>
  <c r="AC10" i="3"/>
  <c r="AC9" i="3"/>
  <c r="AB9" i="3"/>
  <c r="X9" i="3"/>
  <c r="Y9" i="3"/>
  <c r="Z15" i="3"/>
  <c r="AC18" i="3"/>
  <c r="AC17" i="3"/>
  <c r="AB17" i="3"/>
  <c r="Y17" i="3"/>
  <c r="X17" i="3"/>
  <c r="AB26" i="3"/>
  <c r="Y26" i="3"/>
  <c r="X26" i="3"/>
  <c r="AC26" i="3"/>
  <c r="AB14" i="3"/>
  <c r="Y14" i="3"/>
  <c r="X14" i="3"/>
  <c r="Z14" i="3" s="1"/>
  <c r="AC14" i="3"/>
  <c r="AB8" i="3"/>
  <c r="Y8" i="3"/>
  <c r="X8" i="3"/>
  <c r="Z8" i="3" s="1"/>
  <c r="AC8" i="3"/>
  <c r="Y16" i="3"/>
  <c r="X16" i="3"/>
  <c r="Z16" i="3" s="1"/>
  <c r="AC16" i="3"/>
  <c r="AB16" i="3"/>
  <c r="Y25" i="3"/>
  <c r="AC25" i="3"/>
  <c r="AB25" i="3"/>
  <c r="X25" i="3"/>
  <c r="Z25" i="3" s="1"/>
  <c r="W21" i="3"/>
  <c r="S6" i="3"/>
  <c r="U6" i="3" s="1"/>
  <c r="V9" i="3"/>
  <c r="S12" i="3"/>
  <c r="U12" i="3" s="1"/>
  <c r="V27" i="3"/>
  <c r="Y15" i="3"/>
  <c r="Y4" i="3"/>
  <c r="X4" i="3"/>
  <c r="Z4" i="3" s="1"/>
  <c r="AB15" i="3"/>
  <c r="AC15" i="3"/>
  <c r="AA23" i="3"/>
  <c r="AA29" i="3"/>
  <c r="AB4" i="3"/>
  <c r="V11" i="3"/>
  <c r="AB20" i="2"/>
  <c r="Y20" i="2"/>
  <c r="X20" i="2"/>
  <c r="Z20" i="2" s="1"/>
  <c r="AC20" i="2"/>
  <c r="AB26" i="2"/>
  <c r="Y26" i="2"/>
  <c r="X26" i="2"/>
  <c r="Z26" i="2" s="1"/>
  <c r="AC26" i="2"/>
  <c r="AC19" i="2"/>
  <c r="AB19" i="2"/>
  <c r="Y19" i="2"/>
  <c r="X19" i="2"/>
  <c r="AC25" i="2"/>
  <c r="AB25" i="2"/>
  <c r="Y25" i="2"/>
  <c r="X25" i="2"/>
  <c r="Z25" i="2" s="1"/>
  <c r="AC31" i="2"/>
  <c r="AB31" i="2"/>
  <c r="Y31" i="2"/>
  <c r="X31" i="2"/>
  <c r="Z31" i="2" s="1"/>
  <c r="X30" i="2"/>
  <c r="AC30" i="2"/>
  <c r="AB30" i="2"/>
  <c r="Y30" i="2"/>
  <c r="AC4" i="2"/>
  <c r="AB4" i="2"/>
  <c r="Y4" i="2"/>
  <c r="X4" i="2"/>
  <c r="Z4" i="2" s="1"/>
  <c r="AC12" i="2"/>
  <c r="AB12" i="2"/>
  <c r="X12" i="2"/>
  <c r="Y12" i="2"/>
  <c r="Y11" i="2"/>
  <c r="X11" i="2"/>
  <c r="AC11" i="2"/>
  <c r="AB11" i="2"/>
  <c r="AC18" i="2"/>
  <c r="AC17" i="2"/>
  <c r="AB17" i="2"/>
  <c r="Y17" i="2"/>
  <c r="X17" i="2"/>
  <c r="AC24" i="2"/>
  <c r="AC23" i="2"/>
  <c r="AB23" i="2"/>
  <c r="Y23" i="2"/>
  <c r="X23" i="2"/>
  <c r="Z23" i="2" s="1"/>
  <c r="AC29" i="2"/>
  <c r="AB29" i="2"/>
  <c r="Y29" i="2"/>
  <c r="X29" i="2"/>
  <c r="Z29" i="2" s="1"/>
  <c r="Y5" i="2"/>
  <c r="X5" i="2"/>
  <c r="AC5" i="2"/>
  <c r="AB5" i="2"/>
  <c r="AC9" i="2"/>
  <c r="AC10" i="2"/>
  <c r="AB9" i="2"/>
  <c r="Y9" i="2"/>
  <c r="X9" i="2"/>
  <c r="Z9" i="2" s="1"/>
  <c r="AC6" i="2"/>
  <c r="X6" i="2"/>
  <c r="AB6" i="2"/>
  <c r="Y6" i="2"/>
  <c r="Y16" i="2"/>
  <c r="X16" i="2"/>
  <c r="AC16" i="2"/>
  <c r="AB16" i="2"/>
  <c r="Y22" i="2"/>
  <c r="X22" i="2"/>
  <c r="AB22" i="2"/>
  <c r="AC22" i="2"/>
  <c r="AC13" i="2"/>
  <c r="Y13" i="2"/>
  <c r="AB13" i="2"/>
  <c r="X13" i="2"/>
  <c r="Z13" i="2" s="1"/>
  <c r="Y28" i="2"/>
  <c r="X28" i="2"/>
  <c r="AB28" i="2"/>
  <c r="AC28" i="2"/>
  <c r="AB8" i="2"/>
  <c r="X8" i="2"/>
  <c r="Y8" i="2"/>
  <c r="AC8" i="2"/>
  <c r="AC7" i="2"/>
  <c r="Y7" i="2"/>
  <c r="AB7" i="2"/>
  <c r="X7" i="2"/>
  <c r="Z7" i="2" s="1"/>
  <c r="AC15" i="2"/>
  <c r="AB15" i="2"/>
  <c r="Y15" i="2"/>
  <c r="X15" i="2"/>
  <c r="Z15" i="2" s="1"/>
  <c r="AC21" i="2"/>
  <c r="AB21" i="2"/>
  <c r="Y21" i="2"/>
  <c r="X21" i="2"/>
  <c r="Z21" i="2" s="1"/>
  <c r="AB14" i="2"/>
  <c r="Y14" i="2"/>
  <c r="X14" i="2"/>
  <c r="Z14" i="2" s="1"/>
  <c r="AC14" i="2"/>
  <c r="AC27" i="2"/>
  <c r="AB27" i="2"/>
  <c r="Y27" i="2"/>
  <c r="X27" i="2"/>
  <c r="Z27" i="2" s="1"/>
  <c r="S6" i="2"/>
  <c r="U6" i="2" s="1"/>
  <c r="V9" i="2"/>
  <c r="S12" i="2"/>
  <c r="U12" i="2" s="1"/>
  <c r="V15" i="2"/>
  <c r="AA16" i="2"/>
  <c r="V21" i="2"/>
  <c r="AA22" i="2"/>
  <c r="V27" i="2"/>
  <c r="AA28" i="2"/>
  <c r="V31" i="2"/>
  <c r="AA17" i="2"/>
  <c r="AA23" i="2"/>
  <c r="S13" i="1"/>
  <c r="R32" i="2"/>
  <c r="S32" i="2"/>
  <c r="T32" i="2"/>
  <c r="U32" i="2"/>
  <c r="V32" i="2"/>
  <c r="W32" i="2"/>
  <c r="X32" i="2"/>
  <c r="Y32" i="2"/>
  <c r="R32" i="3"/>
  <c r="S32" i="3"/>
  <c r="T32" i="3"/>
  <c r="U32" i="3"/>
  <c r="V32" i="3"/>
  <c r="W32" i="3"/>
  <c r="X32" i="3"/>
  <c r="Y32" i="3"/>
  <c r="R32" i="4"/>
  <c r="S32" i="4"/>
  <c r="T32" i="4"/>
  <c r="U32" i="4"/>
  <c r="V32" i="4"/>
  <c r="W32" i="4"/>
  <c r="X32" i="4"/>
  <c r="Y32" i="4"/>
  <c r="R32" i="5"/>
  <c r="S32" i="5"/>
  <c r="T32" i="5"/>
  <c r="U32" i="5"/>
  <c r="V32" i="5"/>
  <c r="W32" i="5"/>
  <c r="X32" i="5"/>
  <c r="Y32" i="5"/>
  <c r="R32" i="6"/>
  <c r="S32" i="6"/>
  <c r="T32" i="6"/>
  <c r="U32" i="6"/>
  <c r="V32" i="6"/>
  <c r="W32" i="6"/>
  <c r="X32" i="6"/>
  <c r="Y32" i="6"/>
  <c r="R32" i="7"/>
  <c r="S32" i="7"/>
  <c r="T32" i="7"/>
  <c r="U32" i="7"/>
  <c r="V32" i="7"/>
  <c r="W32" i="7"/>
  <c r="X32" i="7"/>
  <c r="Y32" i="7"/>
  <c r="R32" i="8"/>
  <c r="S32" i="8"/>
  <c r="T32" i="8"/>
  <c r="U32" i="8"/>
  <c r="V32" i="8"/>
  <c r="W32" i="8"/>
  <c r="X32" i="8"/>
  <c r="Y32" i="8"/>
  <c r="R32" i="9"/>
  <c r="S32" i="9"/>
  <c r="T32" i="9"/>
  <c r="U32" i="9"/>
  <c r="V32" i="9"/>
  <c r="W32" i="9"/>
  <c r="X32" i="9"/>
  <c r="Y32" i="9"/>
  <c r="K5" i="1"/>
  <c r="L5" i="1"/>
  <c r="M5" i="1"/>
  <c r="N5" i="1"/>
  <c r="O5" i="1"/>
  <c r="P5" i="1"/>
  <c r="Q5" i="1"/>
  <c r="R5" i="1"/>
  <c r="K6" i="1"/>
  <c r="W6" i="1" s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9" i="1"/>
  <c r="L19" i="1"/>
  <c r="M19" i="1"/>
  <c r="N19" i="1"/>
  <c r="O19" i="1"/>
  <c r="P19" i="1"/>
  <c r="Q19" i="1"/>
  <c r="R19" i="1"/>
  <c r="K20" i="1"/>
  <c r="W20" i="1" s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L4" i="1"/>
  <c r="M4" i="1"/>
  <c r="N4" i="1"/>
  <c r="O4" i="1"/>
  <c r="P4" i="1"/>
  <c r="Q4" i="1"/>
  <c r="R4" i="1"/>
  <c r="K4" i="1"/>
  <c r="W4" i="1" s="1"/>
  <c r="T5" i="1"/>
  <c r="S5" i="1" s="1"/>
  <c r="T6" i="1"/>
  <c r="S6" i="1" s="1"/>
  <c r="T7" i="1"/>
  <c r="S7" i="1" s="1"/>
  <c r="T8" i="1"/>
  <c r="S8" i="1" s="1"/>
  <c r="T9" i="1"/>
  <c r="S9" i="1" s="1"/>
  <c r="T11" i="1"/>
  <c r="S11" i="1" s="1"/>
  <c r="T12" i="1"/>
  <c r="S12" i="1" s="1"/>
  <c r="T13" i="1"/>
  <c r="T14" i="1"/>
  <c r="S14" i="1" s="1"/>
  <c r="T15" i="1"/>
  <c r="S15" i="1" s="1"/>
  <c r="T16" i="1"/>
  <c r="S16" i="1" s="1"/>
  <c r="T17" i="1"/>
  <c r="S17" i="1" s="1"/>
  <c r="T19" i="1"/>
  <c r="S19" i="1" s="1"/>
  <c r="T20" i="1"/>
  <c r="S20" i="1" s="1"/>
  <c r="T21" i="1"/>
  <c r="S21" i="1" s="1"/>
  <c r="T22" i="1"/>
  <c r="S22" i="1" s="1"/>
  <c r="T23" i="1"/>
  <c r="S23" i="1" s="1"/>
  <c r="T25" i="1"/>
  <c r="S25" i="1" s="1"/>
  <c r="T26" i="1"/>
  <c r="S26" i="1" s="1"/>
  <c r="T27" i="1"/>
  <c r="S27" i="1" s="1"/>
  <c r="T28" i="1"/>
  <c r="S28" i="1" s="1"/>
  <c r="T29" i="1"/>
  <c r="S29" i="1" s="1"/>
  <c r="T30" i="1"/>
  <c r="S30" i="1" s="1"/>
  <c r="T31" i="1"/>
  <c r="S31" i="1" s="1"/>
  <c r="T4" i="1"/>
  <c r="S4" i="1" s="1"/>
  <c r="Z29" i="10" l="1"/>
  <c r="Z6" i="10"/>
  <c r="Z16" i="10"/>
  <c r="Z12" i="10"/>
  <c r="Z30" i="10"/>
  <c r="Z25" i="10"/>
  <c r="Z27" i="10"/>
  <c r="Z15" i="10"/>
  <c r="Z14" i="10"/>
  <c r="Z9" i="10"/>
  <c r="Z14" i="9"/>
  <c r="Z9" i="9"/>
  <c r="Z15" i="9"/>
  <c r="Z30" i="9"/>
  <c r="Z27" i="9"/>
  <c r="Z29" i="9"/>
  <c r="Z7" i="9"/>
  <c r="Z13" i="9"/>
  <c r="Z23" i="9"/>
  <c r="Z14" i="8"/>
  <c r="Z7" i="8"/>
  <c r="Z20" i="8"/>
  <c r="Z30" i="8"/>
  <c r="Z28" i="8"/>
  <c r="Z22" i="8"/>
  <c r="Z22" i="7"/>
  <c r="Z31" i="7"/>
  <c r="Z27" i="7"/>
  <c r="Z21" i="7"/>
  <c r="Z5" i="7"/>
  <c r="Z25" i="7"/>
  <c r="Z30" i="7"/>
  <c r="Z7" i="7"/>
  <c r="Z11" i="7"/>
  <c r="Z20" i="7"/>
  <c r="Z28" i="7"/>
  <c r="Z22" i="6"/>
  <c r="Z13" i="6"/>
  <c r="Z19" i="6"/>
  <c r="Z28" i="6"/>
  <c r="Z29" i="6"/>
  <c r="Z7" i="6"/>
  <c r="Z5" i="6"/>
  <c r="Z15" i="6"/>
  <c r="Z9" i="5"/>
  <c r="Z7" i="5"/>
  <c r="Z19" i="5"/>
  <c r="Z21" i="5"/>
  <c r="Z23" i="5"/>
  <c r="Z27" i="4"/>
  <c r="Z15" i="4"/>
  <c r="Z30" i="4"/>
  <c r="Z6" i="4"/>
  <c r="Z12" i="4"/>
  <c r="Z7" i="4"/>
  <c r="Z23" i="4"/>
  <c r="Z17" i="3"/>
  <c r="Z28" i="3"/>
  <c r="X21" i="3"/>
  <c r="AC21" i="3"/>
  <c r="AB21" i="3"/>
  <c r="Y21" i="3"/>
  <c r="Z30" i="3"/>
  <c r="Z9" i="3"/>
  <c r="Z26" i="3"/>
  <c r="Z11" i="3"/>
  <c r="AC22" i="3"/>
  <c r="Z27" i="3"/>
  <c r="Z23" i="3"/>
  <c r="Z19" i="2"/>
  <c r="Z11" i="2"/>
  <c r="Z8" i="2"/>
  <c r="Z22" i="2"/>
  <c r="Z30" i="2"/>
  <c r="Z12" i="2"/>
  <c r="Z28" i="2"/>
  <c r="Z16" i="2"/>
  <c r="Z17" i="2"/>
  <c r="Z5" i="2"/>
  <c r="Z6" i="2"/>
  <c r="AB20" i="1"/>
  <c r="AB6" i="1"/>
  <c r="AB4" i="1"/>
  <c r="AC4" i="1"/>
  <c r="Y4" i="1"/>
  <c r="X4" i="1"/>
  <c r="Z4" i="1" s="1"/>
  <c r="X20" i="1"/>
  <c r="Y20" i="1"/>
  <c r="V4" i="1"/>
  <c r="U21" i="1"/>
  <c r="U7" i="1"/>
  <c r="W31" i="1"/>
  <c r="W27" i="1"/>
  <c r="V25" i="1"/>
  <c r="W17" i="1"/>
  <c r="W13" i="1"/>
  <c r="V11" i="1"/>
  <c r="V31" i="1"/>
  <c r="W21" i="1"/>
  <c r="V17" i="1"/>
  <c r="W7" i="1"/>
  <c r="V30" i="1"/>
  <c r="W19" i="1"/>
  <c r="V16" i="1"/>
  <c r="W5" i="1"/>
  <c r="X6" i="1"/>
  <c r="Y6" i="1"/>
  <c r="W29" i="1"/>
  <c r="V19" i="1"/>
  <c r="W15" i="1"/>
  <c r="V5" i="1"/>
  <c r="U28" i="1"/>
  <c r="U25" i="1"/>
  <c r="U14" i="1"/>
  <c r="U11" i="1"/>
  <c r="U29" i="1"/>
  <c r="U15" i="1"/>
  <c r="U26" i="1"/>
  <c r="U22" i="1"/>
  <c r="U12" i="1"/>
  <c r="U8" i="1"/>
  <c r="U20" i="1"/>
  <c r="U6" i="1"/>
  <c r="U30" i="1"/>
  <c r="U27" i="1"/>
  <c r="U23" i="1"/>
  <c r="U16" i="1"/>
  <c r="U13" i="1"/>
  <c r="U9" i="1"/>
  <c r="V15" i="1"/>
  <c r="U19" i="1"/>
  <c r="U5" i="1"/>
  <c r="W30" i="1"/>
  <c r="W16" i="1"/>
  <c r="V28" i="1"/>
  <c r="V14" i="1"/>
  <c r="V29" i="1"/>
  <c r="U31" i="1"/>
  <c r="U17" i="1"/>
  <c r="V27" i="1"/>
  <c r="V13" i="1"/>
  <c r="W28" i="1"/>
  <c r="W14" i="1"/>
  <c r="V26" i="1"/>
  <c r="V12" i="1"/>
  <c r="W26" i="1"/>
  <c r="W12" i="1"/>
  <c r="V23" i="1"/>
  <c r="V9" i="1"/>
  <c r="W25" i="1"/>
  <c r="W11" i="1"/>
  <c r="V22" i="1"/>
  <c r="V8" i="1"/>
  <c r="W23" i="1"/>
  <c r="W9" i="1"/>
  <c r="V21" i="1"/>
  <c r="V7" i="1"/>
  <c r="W22" i="1"/>
  <c r="W8" i="1"/>
  <c r="V20" i="1"/>
  <c r="V6" i="1"/>
  <c r="U4" i="1"/>
  <c r="Z21" i="3" l="1"/>
  <c r="AB21" i="1"/>
  <c r="AC21" i="1"/>
  <c r="AB26" i="1"/>
  <c r="AC26" i="1"/>
  <c r="AC15" i="1"/>
  <c r="AB15" i="1"/>
  <c r="AC25" i="1"/>
  <c r="AB25" i="1"/>
  <c r="AC7" i="1"/>
  <c r="AB7" i="1"/>
  <c r="AB29" i="1"/>
  <c r="AC29" i="1"/>
  <c r="AC13" i="1"/>
  <c r="AB13" i="1"/>
  <c r="AC18" i="1"/>
  <c r="AB17" i="1"/>
  <c r="AC17" i="1"/>
  <c r="AB8" i="1"/>
  <c r="AC8" i="1"/>
  <c r="AC16" i="1"/>
  <c r="AB16" i="1"/>
  <c r="AB14" i="1"/>
  <c r="AC14" i="1"/>
  <c r="AB28" i="1"/>
  <c r="AC28" i="1"/>
  <c r="AB5" i="1"/>
  <c r="AC5" i="1"/>
  <c r="AB27" i="1"/>
  <c r="AC27" i="1"/>
  <c r="AC6" i="1"/>
  <c r="AB31" i="1"/>
  <c r="AC31" i="1"/>
  <c r="AB12" i="1"/>
  <c r="AC12" i="1"/>
  <c r="AC22" i="1"/>
  <c r="AB22" i="1"/>
  <c r="AC30" i="1"/>
  <c r="AB30" i="1"/>
  <c r="AC10" i="1"/>
  <c r="AB9" i="1"/>
  <c r="AC9" i="1"/>
  <c r="AB23" i="1"/>
  <c r="AC23" i="1"/>
  <c r="AC24" i="1"/>
  <c r="AC11" i="1"/>
  <c r="AB11" i="1"/>
  <c r="AC19" i="1"/>
  <c r="AB19" i="1"/>
  <c r="AC20" i="1"/>
  <c r="X29" i="1"/>
  <c r="Y29" i="1"/>
  <c r="X28" i="1"/>
  <c r="Y28" i="1"/>
  <c r="X31" i="1"/>
  <c r="Y31" i="1"/>
  <c r="X11" i="1"/>
  <c r="Y11" i="1"/>
  <c r="X25" i="1"/>
  <c r="Y25" i="1"/>
  <c r="X13" i="1"/>
  <c r="Y13" i="1"/>
  <c r="Z6" i="1"/>
  <c r="X19" i="1"/>
  <c r="Y19" i="1"/>
  <c r="X7" i="1"/>
  <c r="Y7" i="1"/>
  <c r="X23" i="1"/>
  <c r="Y23" i="1"/>
  <c r="X5" i="1"/>
  <c r="Y5" i="1"/>
  <c r="X14" i="1"/>
  <c r="Y14" i="1"/>
  <c r="X8" i="1"/>
  <c r="Y8" i="1"/>
  <c r="X12" i="1"/>
  <c r="Y12" i="1"/>
  <c r="X21" i="1"/>
  <c r="Y21" i="1"/>
  <c r="Z20" i="1"/>
  <c r="X27" i="1"/>
  <c r="Y27" i="1"/>
  <c r="X22" i="1"/>
  <c r="Z22" i="1" s="1"/>
  <c r="Y22" i="1"/>
  <c r="X26" i="1"/>
  <c r="Y26" i="1"/>
  <c r="X16" i="1"/>
  <c r="Y16" i="1"/>
  <c r="X15" i="1"/>
  <c r="Y15" i="1"/>
  <c r="X9" i="1"/>
  <c r="Y9" i="1"/>
  <c r="X17" i="1"/>
  <c r="Y17" i="1"/>
  <c r="X30" i="1"/>
  <c r="Z30" i="1" s="1"/>
  <c r="Y30" i="1"/>
  <c r="Z25" i="1" l="1"/>
  <c r="Z9" i="1"/>
  <c r="Z31" i="1"/>
  <c r="Z21" i="1"/>
  <c r="Z16" i="1"/>
  <c r="Z29" i="1"/>
  <c r="Z8" i="1"/>
  <c r="Z26" i="1"/>
  <c r="Z13" i="1"/>
  <c r="Z14" i="1"/>
  <c r="Z17" i="1"/>
  <c r="Z27" i="1"/>
  <c r="Z11" i="1"/>
  <c r="Z5" i="1"/>
  <c r="Z23" i="1"/>
  <c r="Z7" i="1"/>
  <c r="Z15" i="1"/>
  <c r="Z28" i="1"/>
  <c r="Z12" i="1"/>
  <c r="Z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899F3878-EB78-4276-9B07-D78AE488F11D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A7C361A2-FE8F-4DCB-8C0D-0F5F4C226996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8B57E0A2-164B-4221-8B0A-697B0A49E3AB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0DFCA3F8-CB5D-4098-8C4B-EA0592615364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FFE29364-890D-41EF-BB78-FD92EC03354A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7E63F1C5-460A-4520-BADF-0F3AC9484763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C23C4C9F-79DF-4D4E-A07C-14CEF45550A8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86808833-2A69-421D-B5FB-A350DF07EF9D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01F60176-3DDE-4E34-A76E-F7A533D0596E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2" authorId="0" shapeId="0" xr:uid="{D4C717C3-2B6E-47DB-931F-F04F86CDB619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<sst xmlns="http://schemas.openxmlformats.org/spreadsheetml/2006/main" count="771" uniqueCount="62">
  <si>
    <t>Kitchen Products</t>
  </si>
  <si>
    <t>Dish Soap</t>
  </si>
  <si>
    <t>Paper Towels</t>
  </si>
  <si>
    <t>Dishwasher Soap</t>
  </si>
  <si>
    <t>Scouring Pads</t>
  </si>
  <si>
    <t>Window Cleaner</t>
  </si>
  <si>
    <t>Bathroom Products</t>
  </si>
  <si>
    <t>Toothpaste</t>
  </si>
  <si>
    <t>Hand Soap</t>
  </si>
  <si>
    <t>Shampoo</t>
  </si>
  <si>
    <t>Toilet Paper</t>
  </si>
  <si>
    <t>Cleaning Solvent</t>
  </si>
  <si>
    <t>Asprin</t>
  </si>
  <si>
    <t>OTC Medicines</t>
  </si>
  <si>
    <t>Antacid</t>
  </si>
  <si>
    <t>Hand Lotion</t>
  </si>
  <si>
    <t>Trash Bags</t>
  </si>
  <si>
    <t>Mouthwash</t>
  </si>
  <si>
    <t>Motion Sickness</t>
  </si>
  <si>
    <t>Vitamins</t>
  </si>
  <si>
    <t>Office Products</t>
  </si>
  <si>
    <t>Pens</t>
  </si>
  <si>
    <t>Laxatives</t>
  </si>
  <si>
    <t xml:space="preserve">Pencils </t>
  </si>
  <si>
    <t>Staplers</t>
  </si>
  <si>
    <t>Paper Clips</t>
  </si>
  <si>
    <t>Ink Refills</t>
  </si>
  <si>
    <t>Notebooks</t>
  </si>
  <si>
    <t>Paper</t>
  </si>
  <si>
    <t>Week 1</t>
  </si>
  <si>
    <t>Week 2</t>
  </si>
  <si>
    <t>Week 3</t>
  </si>
  <si>
    <t>Week 4</t>
  </si>
  <si>
    <t>Week 5</t>
  </si>
  <si>
    <t>Week 6</t>
  </si>
  <si>
    <t>Fully Stocked</t>
  </si>
  <si>
    <t>Inventory</t>
  </si>
  <si>
    <t>Week 7</t>
  </si>
  <si>
    <t>Present</t>
  </si>
  <si>
    <t>Sold</t>
  </si>
  <si>
    <t>Products OOS Total</t>
  </si>
  <si>
    <t>Total Products Sold W/ OOS Total</t>
  </si>
  <si>
    <t>OOS Count (StockOut) 0 stock</t>
  </si>
  <si>
    <t>Total Products Average %</t>
  </si>
  <si>
    <t>Total Products Sold (No OOS)</t>
  </si>
  <si>
    <t>Warehouse</t>
  </si>
  <si>
    <t>Accounting</t>
  </si>
  <si>
    <t>Reorder Point</t>
  </si>
  <si>
    <t>Reorder Amount</t>
  </si>
  <si>
    <t>Quantity per case</t>
  </si>
  <si>
    <t>Wholesale Price Each</t>
  </si>
  <si>
    <t>Cost per Case</t>
  </si>
  <si>
    <t>Retail Price</t>
  </si>
  <si>
    <t>Margin?</t>
  </si>
  <si>
    <t>Retial Per unit</t>
  </si>
  <si>
    <t>Margin per unit</t>
  </si>
  <si>
    <t>Total Sold Gross</t>
  </si>
  <si>
    <t>Total Inv Cost</t>
  </si>
  <si>
    <t>Total Profit (Per Item)</t>
  </si>
  <si>
    <t>Cycle Service Level</t>
  </si>
  <si>
    <t>Fill Rate %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</si>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</sst>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4" fontId="1" fillId="2" borderId="0" xfId="0" applyNumberFormat="1" applyFont="1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D39-BD7D-4D31-86AF-BCA6074F223F}">
  <dimension ref="A1:K31"/>
  <sheetViews>
    <sheetView zoomScale="75" zoomScaleNormal="75" workbookViewId="0">
      <selection activeCell="F44" sqref="F44"/>
    </sheetView>
  </sheetViews>
  <sheetFormatPr defaultRowHeight="15" x14ac:dyDescent="0.25"/>
  <cols>
    <col min="1" max="1" width="18.140625" bestFit="1" customWidth="1"/>
    <col min="5" max="5" width="13.28515625" customWidth="1"/>
    <col min="6" max="6" width="14.7109375" customWidth="1"/>
    <col min="9" max="9" width="8.140625" bestFit="1" customWidth="1"/>
    <col min="10" max="10" width="18.7109375" customWidth="1"/>
    <col min="11" max="11" width="25.140625" customWidth="1"/>
  </cols>
  <sheetData>
    <row r="1" spans="1:11" x14ac:dyDescent="0.25">
      <c r="B1" s="5" t="s">
        <v>45</v>
      </c>
      <c r="C1" s="6"/>
      <c r="D1" s="6"/>
      <c r="E1" s="5" t="s">
        <v>46</v>
      </c>
      <c r="F1" s="5"/>
      <c r="G1" s="5"/>
      <c r="H1" s="5"/>
    </row>
    <row r="2" spans="1:11" ht="45" x14ac:dyDescent="0.25">
      <c r="B2" s="1" t="s">
        <v>35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t="s">
        <v>54</v>
      </c>
      <c r="K2" t="s">
        <v>55</v>
      </c>
    </row>
    <row r="3" spans="1:11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t="s">
        <v>1</v>
      </c>
      <c r="B4">
        <v>100</v>
      </c>
      <c r="C4">
        <v>50</v>
      </c>
      <c r="D4">
        <v>50</v>
      </c>
      <c r="E4">
        <v>50</v>
      </c>
      <c r="F4" s="7">
        <v>3</v>
      </c>
      <c r="G4" s="7">
        <f>E4*F4</f>
        <v>150</v>
      </c>
      <c r="H4" s="7">
        <v>180</v>
      </c>
      <c r="I4" s="7">
        <f>H4-G4</f>
        <v>30</v>
      </c>
      <c r="J4" s="8">
        <f>H4/E4</f>
        <v>3.6</v>
      </c>
      <c r="K4" s="8">
        <f>J4-F4</f>
        <v>0.60000000000000009</v>
      </c>
    </row>
    <row r="5" spans="1:11" x14ac:dyDescent="0.25">
      <c r="A5" t="s">
        <v>3</v>
      </c>
      <c r="B5">
        <v>50</v>
      </c>
      <c r="C5">
        <v>25</v>
      </c>
      <c r="D5">
        <v>25</v>
      </c>
      <c r="E5">
        <v>25</v>
      </c>
      <c r="F5" s="7">
        <v>2.5</v>
      </c>
      <c r="G5" s="7">
        <f t="shared" ref="G5:G31" si="0">E5*F5</f>
        <v>62.5</v>
      </c>
      <c r="H5" s="7">
        <v>75</v>
      </c>
      <c r="I5" s="7">
        <f t="shared" ref="I5:I31" si="1">H5-G5</f>
        <v>12.5</v>
      </c>
      <c r="J5" s="8">
        <f t="shared" ref="J5:J31" si="2">H5/E5</f>
        <v>3</v>
      </c>
      <c r="K5" s="8">
        <f t="shared" ref="K5:K31" si="3">J5-F5</f>
        <v>0.5</v>
      </c>
    </row>
    <row r="6" spans="1:11" x14ac:dyDescent="0.25">
      <c r="A6" t="s">
        <v>4</v>
      </c>
      <c r="B6">
        <v>100</v>
      </c>
      <c r="C6">
        <v>50</v>
      </c>
      <c r="D6">
        <v>50</v>
      </c>
      <c r="E6">
        <v>50</v>
      </c>
      <c r="F6" s="7">
        <v>2</v>
      </c>
      <c r="G6" s="7">
        <f t="shared" si="0"/>
        <v>100</v>
      </c>
      <c r="H6" s="7">
        <v>120</v>
      </c>
      <c r="I6" s="7">
        <f t="shared" si="1"/>
        <v>20</v>
      </c>
      <c r="J6" s="8">
        <f t="shared" si="2"/>
        <v>2.4</v>
      </c>
      <c r="K6" s="8">
        <f t="shared" si="3"/>
        <v>0.39999999999999991</v>
      </c>
    </row>
    <row r="7" spans="1:11" x14ac:dyDescent="0.25">
      <c r="A7" t="s">
        <v>5</v>
      </c>
      <c r="B7">
        <v>100</v>
      </c>
      <c r="C7">
        <v>50</v>
      </c>
      <c r="D7">
        <v>50</v>
      </c>
      <c r="E7">
        <v>50</v>
      </c>
      <c r="F7" s="7">
        <v>3.5</v>
      </c>
      <c r="G7" s="7">
        <f t="shared" si="0"/>
        <v>175</v>
      </c>
      <c r="H7" s="7">
        <v>210</v>
      </c>
      <c r="I7" s="7">
        <f t="shared" si="1"/>
        <v>35</v>
      </c>
      <c r="J7" s="8">
        <f t="shared" si="2"/>
        <v>4.2</v>
      </c>
      <c r="K7" s="8">
        <f t="shared" si="3"/>
        <v>0.70000000000000018</v>
      </c>
    </row>
    <row r="8" spans="1:11" x14ac:dyDescent="0.25">
      <c r="A8" t="s">
        <v>2</v>
      </c>
      <c r="B8">
        <v>100</v>
      </c>
      <c r="C8">
        <v>50</v>
      </c>
      <c r="D8">
        <v>50</v>
      </c>
      <c r="E8">
        <v>50</v>
      </c>
      <c r="F8" s="7">
        <v>4</v>
      </c>
      <c r="G8" s="7">
        <f t="shared" si="0"/>
        <v>200</v>
      </c>
      <c r="H8" s="7">
        <v>240</v>
      </c>
      <c r="I8" s="7">
        <f t="shared" si="1"/>
        <v>40</v>
      </c>
      <c r="J8" s="8">
        <f t="shared" si="2"/>
        <v>4.8</v>
      </c>
      <c r="K8" s="8">
        <f t="shared" si="3"/>
        <v>0.79999999999999982</v>
      </c>
    </row>
    <row r="9" spans="1:11" x14ac:dyDescent="0.25">
      <c r="A9" t="s">
        <v>16</v>
      </c>
      <c r="B9">
        <v>100</v>
      </c>
      <c r="C9">
        <v>50</v>
      </c>
      <c r="D9">
        <v>50</v>
      </c>
      <c r="E9">
        <v>50</v>
      </c>
      <c r="F9" s="7">
        <v>3.5</v>
      </c>
      <c r="G9" s="7">
        <f t="shared" si="0"/>
        <v>175</v>
      </c>
      <c r="H9" s="7">
        <v>210</v>
      </c>
      <c r="I9" s="7">
        <f t="shared" si="1"/>
        <v>35</v>
      </c>
      <c r="J9" s="8">
        <f t="shared" si="2"/>
        <v>4.2</v>
      </c>
      <c r="K9" s="8">
        <f t="shared" si="3"/>
        <v>0.70000000000000018</v>
      </c>
    </row>
    <row r="10" spans="1:11" x14ac:dyDescent="0.25">
      <c r="A10" s="2" t="s">
        <v>6</v>
      </c>
      <c r="B10" s="2"/>
      <c r="C10" s="2"/>
      <c r="D10" s="2"/>
      <c r="E10" s="2"/>
      <c r="F10" s="9"/>
      <c r="G10" s="9"/>
      <c r="H10" s="9"/>
      <c r="I10" s="9"/>
      <c r="J10" s="9"/>
      <c r="K10" s="9"/>
    </row>
    <row r="11" spans="1:11" x14ac:dyDescent="0.25">
      <c r="A11" t="s">
        <v>7</v>
      </c>
      <c r="B11">
        <v>100</v>
      </c>
      <c r="C11">
        <v>50</v>
      </c>
      <c r="D11">
        <v>50</v>
      </c>
      <c r="E11">
        <v>50</v>
      </c>
      <c r="F11" s="7">
        <v>3</v>
      </c>
      <c r="G11" s="7">
        <f t="shared" si="0"/>
        <v>150</v>
      </c>
      <c r="H11" s="7">
        <v>180</v>
      </c>
      <c r="I11" s="7">
        <f t="shared" si="1"/>
        <v>30</v>
      </c>
      <c r="J11" s="8">
        <f t="shared" si="2"/>
        <v>3.6</v>
      </c>
      <c r="K11" s="8">
        <f t="shared" si="3"/>
        <v>0.60000000000000009</v>
      </c>
    </row>
    <row r="12" spans="1:11" x14ac:dyDescent="0.25">
      <c r="A12" t="s">
        <v>17</v>
      </c>
      <c r="B12">
        <v>100</v>
      </c>
      <c r="C12">
        <v>50</v>
      </c>
      <c r="D12">
        <v>50</v>
      </c>
      <c r="E12">
        <v>50</v>
      </c>
      <c r="F12" s="7">
        <v>3.5</v>
      </c>
      <c r="G12" s="7">
        <f t="shared" si="0"/>
        <v>175</v>
      </c>
      <c r="H12" s="7">
        <v>210</v>
      </c>
      <c r="I12" s="7">
        <f t="shared" si="1"/>
        <v>35</v>
      </c>
      <c r="J12" s="8">
        <f t="shared" si="2"/>
        <v>4.2</v>
      </c>
      <c r="K12" s="8">
        <f t="shared" si="3"/>
        <v>0.70000000000000018</v>
      </c>
    </row>
    <row r="13" spans="1:11" x14ac:dyDescent="0.25">
      <c r="A13" t="s">
        <v>8</v>
      </c>
      <c r="B13">
        <v>100</v>
      </c>
      <c r="C13">
        <v>50</v>
      </c>
      <c r="D13">
        <v>50</v>
      </c>
      <c r="E13">
        <v>50</v>
      </c>
      <c r="F13" s="7">
        <v>4</v>
      </c>
      <c r="G13" s="7">
        <f t="shared" si="0"/>
        <v>200</v>
      </c>
      <c r="H13" s="7">
        <v>240</v>
      </c>
      <c r="I13" s="7">
        <f t="shared" si="1"/>
        <v>40</v>
      </c>
      <c r="J13" s="8">
        <f t="shared" si="2"/>
        <v>4.8</v>
      </c>
      <c r="K13" s="8">
        <f t="shared" si="3"/>
        <v>0.79999999999999982</v>
      </c>
    </row>
    <row r="14" spans="1:11" x14ac:dyDescent="0.25">
      <c r="A14" t="s">
        <v>9</v>
      </c>
      <c r="B14">
        <v>100</v>
      </c>
      <c r="C14">
        <v>50</v>
      </c>
      <c r="D14">
        <v>50</v>
      </c>
      <c r="E14">
        <v>50</v>
      </c>
      <c r="F14" s="7">
        <v>5.5</v>
      </c>
      <c r="G14" s="7">
        <f t="shared" si="0"/>
        <v>275</v>
      </c>
      <c r="H14" s="7">
        <v>330</v>
      </c>
      <c r="I14" s="7">
        <f t="shared" si="1"/>
        <v>55</v>
      </c>
      <c r="J14" s="8">
        <f t="shared" si="2"/>
        <v>6.6</v>
      </c>
      <c r="K14" s="8">
        <f t="shared" si="3"/>
        <v>1.0999999999999996</v>
      </c>
    </row>
    <row r="15" spans="1:11" x14ac:dyDescent="0.25">
      <c r="A15" t="s">
        <v>15</v>
      </c>
      <c r="B15">
        <v>100</v>
      </c>
      <c r="C15">
        <v>50</v>
      </c>
      <c r="D15">
        <v>50</v>
      </c>
      <c r="E15">
        <v>50</v>
      </c>
      <c r="F15" s="7">
        <v>4</v>
      </c>
      <c r="G15" s="7">
        <f t="shared" si="0"/>
        <v>200</v>
      </c>
      <c r="H15" s="7">
        <v>240</v>
      </c>
      <c r="I15" s="7">
        <f t="shared" si="1"/>
        <v>40</v>
      </c>
      <c r="J15" s="8">
        <f t="shared" si="2"/>
        <v>4.8</v>
      </c>
      <c r="K15" s="8">
        <f t="shared" si="3"/>
        <v>0.79999999999999982</v>
      </c>
    </row>
    <row r="16" spans="1:11" x14ac:dyDescent="0.25">
      <c r="A16" t="s">
        <v>10</v>
      </c>
      <c r="B16">
        <v>100</v>
      </c>
      <c r="C16">
        <v>50</v>
      </c>
      <c r="D16">
        <v>50</v>
      </c>
      <c r="E16">
        <v>50</v>
      </c>
      <c r="F16" s="7">
        <v>1</v>
      </c>
      <c r="G16" s="7">
        <f t="shared" si="0"/>
        <v>50</v>
      </c>
      <c r="H16" s="7">
        <v>60</v>
      </c>
      <c r="I16" s="7">
        <f t="shared" si="1"/>
        <v>10</v>
      </c>
      <c r="J16" s="8">
        <f t="shared" si="2"/>
        <v>1.2</v>
      </c>
      <c r="K16" s="8">
        <f t="shared" si="3"/>
        <v>0.19999999999999996</v>
      </c>
    </row>
    <row r="17" spans="1:11" x14ac:dyDescent="0.25">
      <c r="A17" t="s">
        <v>11</v>
      </c>
      <c r="B17">
        <v>50</v>
      </c>
      <c r="C17">
        <v>25</v>
      </c>
      <c r="D17">
        <v>25</v>
      </c>
      <c r="E17">
        <v>25</v>
      </c>
      <c r="F17" s="7">
        <v>4.5</v>
      </c>
      <c r="G17" s="7">
        <f t="shared" si="0"/>
        <v>112.5</v>
      </c>
      <c r="H17" s="7">
        <v>135</v>
      </c>
      <c r="I17" s="7">
        <f t="shared" si="1"/>
        <v>22.5</v>
      </c>
      <c r="J17" s="8">
        <f t="shared" si="2"/>
        <v>5.4</v>
      </c>
      <c r="K17" s="8">
        <f t="shared" si="3"/>
        <v>0.90000000000000036</v>
      </c>
    </row>
    <row r="18" spans="1:11" x14ac:dyDescent="0.25">
      <c r="A18" s="2" t="s">
        <v>13</v>
      </c>
      <c r="B18" s="2"/>
      <c r="C18" s="2"/>
      <c r="D18" s="2"/>
      <c r="E18" s="2"/>
      <c r="F18" s="9"/>
      <c r="G18" s="9"/>
      <c r="H18" s="9"/>
      <c r="I18" s="9"/>
      <c r="J18" s="9"/>
      <c r="K18" s="9"/>
    </row>
    <row r="19" spans="1:11" x14ac:dyDescent="0.25">
      <c r="A19" t="s">
        <v>12</v>
      </c>
      <c r="B19">
        <v>100</v>
      </c>
      <c r="C19">
        <v>50</v>
      </c>
      <c r="D19">
        <v>50</v>
      </c>
      <c r="E19">
        <v>50</v>
      </c>
      <c r="F19" s="7">
        <v>6</v>
      </c>
      <c r="G19" s="7">
        <f t="shared" si="0"/>
        <v>300</v>
      </c>
      <c r="H19" s="7">
        <v>360</v>
      </c>
      <c r="I19" s="7">
        <f t="shared" si="1"/>
        <v>60</v>
      </c>
      <c r="J19" s="8">
        <f t="shared" si="2"/>
        <v>7.2</v>
      </c>
      <c r="K19" s="8">
        <f t="shared" si="3"/>
        <v>1.2000000000000002</v>
      </c>
    </row>
    <row r="20" spans="1:11" x14ac:dyDescent="0.25">
      <c r="A20" t="s">
        <v>19</v>
      </c>
      <c r="B20">
        <v>100</v>
      </c>
      <c r="C20">
        <v>50</v>
      </c>
      <c r="D20">
        <v>50</v>
      </c>
      <c r="E20">
        <v>50</v>
      </c>
      <c r="F20" s="7">
        <v>5.5</v>
      </c>
      <c r="G20" s="7">
        <f t="shared" si="0"/>
        <v>275</v>
      </c>
      <c r="H20" s="7">
        <v>330</v>
      </c>
      <c r="I20" s="7">
        <f t="shared" si="1"/>
        <v>55</v>
      </c>
      <c r="J20" s="8">
        <f t="shared" si="2"/>
        <v>6.6</v>
      </c>
      <c r="K20" s="8">
        <f t="shared" si="3"/>
        <v>1.0999999999999996</v>
      </c>
    </row>
    <row r="21" spans="1:11" x14ac:dyDescent="0.25">
      <c r="A21" t="s">
        <v>14</v>
      </c>
      <c r="B21">
        <v>40</v>
      </c>
      <c r="C21">
        <v>20</v>
      </c>
      <c r="D21">
        <v>20</v>
      </c>
      <c r="E21">
        <v>20</v>
      </c>
      <c r="F21" s="7">
        <v>5</v>
      </c>
      <c r="G21" s="7">
        <f t="shared" si="0"/>
        <v>100</v>
      </c>
      <c r="H21" s="7">
        <v>120</v>
      </c>
      <c r="I21" s="7">
        <f t="shared" si="1"/>
        <v>20</v>
      </c>
      <c r="J21" s="8">
        <f t="shared" si="2"/>
        <v>6</v>
      </c>
      <c r="K21" s="8">
        <f t="shared" si="3"/>
        <v>1</v>
      </c>
    </row>
    <row r="22" spans="1:11" x14ac:dyDescent="0.25">
      <c r="A22" t="s">
        <v>22</v>
      </c>
      <c r="B22">
        <v>50</v>
      </c>
      <c r="C22">
        <v>25</v>
      </c>
      <c r="D22">
        <v>25</v>
      </c>
      <c r="E22">
        <v>25</v>
      </c>
      <c r="F22" s="7">
        <v>7</v>
      </c>
      <c r="G22" s="7">
        <f t="shared" si="0"/>
        <v>175</v>
      </c>
      <c r="H22" s="7">
        <v>210</v>
      </c>
      <c r="I22" s="7">
        <f t="shared" si="1"/>
        <v>35</v>
      </c>
      <c r="J22" s="8">
        <f t="shared" si="2"/>
        <v>8.4</v>
      </c>
      <c r="K22" s="8">
        <f t="shared" si="3"/>
        <v>1.4000000000000004</v>
      </c>
    </row>
    <row r="23" spans="1:11" x14ac:dyDescent="0.25">
      <c r="A23" t="s">
        <v>18</v>
      </c>
      <c r="B23">
        <v>50</v>
      </c>
      <c r="C23">
        <v>25</v>
      </c>
      <c r="D23">
        <v>25</v>
      </c>
      <c r="E23">
        <v>25</v>
      </c>
      <c r="F23" s="7">
        <v>6.5</v>
      </c>
      <c r="G23" s="7">
        <f t="shared" si="0"/>
        <v>162.5</v>
      </c>
      <c r="H23" s="7">
        <v>195</v>
      </c>
      <c r="I23" s="7">
        <f t="shared" si="1"/>
        <v>32.5</v>
      </c>
      <c r="J23" s="8">
        <f t="shared" si="2"/>
        <v>7.8</v>
      </c>
      <c r="K23" s="8">
        <f t="shared" si="3"/>
        <v>1.2999999999999998</v>
      </c>
    </row>
    <row r="24" spans="1:11" x14ac:dyDescent="0.25">
      <c r="A24" s="2" t="s">
        <v>20</v>
      </c>
      <c r="B24" s="2"/>
      <c r="C24" s="2"/>
      <c r="D24" s="2"/>
      <c r="E24" s="2"/>
      <c r="F24" s="9"/>
      <c r="G24" s="9"/>
      <c r="H24" s="9"/>
      <c r="I24" s="9"/>
      <c r="J24" s="9"/>
      <c r="K24" s="9"/>
    </row>
    <row r="25" spans="1:11" x14ac:dyDescent="0.25">
      <c r="A25" t="s">
        <v>21</v>
      </c>
      <c r="B25">
        <v>100</v>
      </c>
      <c r="C25">
        <v>50</v>
      </c>
      <c r="D25">
        <v>50</v>
      </c>
      <c r="E25">
        <v>50</v>
      </c>
      <c r="F25" s="7">
        <v>1.5</v>
      </c>
      <c r="G25" s="7">
        <f t="shared" si="0"/>
        <v>75</v>
      </c>
      <c r="H25" s="7">
        <v>90</v>
      </c>
      <c r="I25" s="7">
        <f t="shared" si="1"/>
        <v>15</v>
      </c>
      <c r="J25" s="8">
        <f t="shared" si="2"/>
        <v>1.8</v>
      </c>
      <c r="K25" s="8">
        <f t="shared" si="3"/>
        <v>0.30000000000000004</v>
      </c>
    </row>
    <row r="26" spans="1:11" x14ac:dyDescent="0.25">
      <c r="A26" t="s">
        <v>26</v>
      </c>
      <c r="B26">
        <v>150</v>
      </c>
      <c r="C26">
        <v>100</v>
      </c>
      <c r="D26">
        <v>50</v>
      </c>
      <c r="E26">
        <v>50</v>
      </c>
      <c r="F26" s="7">
        <v>0.5</v>
      </c>
      <c r="G26" s="7">
        <f t="shared" si="0"/>
        <v>25</v>
      </c>
      <c r="H26" s="7">
        <v>30</v>
      </c>
      <c r="I26" s="7">
        <f t="shared" si="1"/>
        <v>5</v>
      </c>
      <c r="J26" s="8">
        <f t="shared" si="2"/>
        <v>0.6</v>
      </c>
      <c r="K26" s="8">
        <f t="shared" si="3"/>
        <v>9.9999999999999978E-2</v>
      </c>
    </row>
    <row r="27" spans="1:11" x14ac:dyDescent="0.25">
      <c r="A27" t="s">
        <v>23</v>
      </c>
      <c r="B27">
        <v>100</v>
      </c>
      <c r="C27">
        <v>50</v>
      </c>
      <c r="D27">
        <v>50</v>
      </c>
      <c r="E27">
        <v>50</v>
      </c>
      <c r="F27" s="7">
        <v>1</v>
      </c>
      <c r="G27" s="7">
        <f t="shared" si="0"/>
        <v>50</v>
      </c>
      <c r="H27" s="7">
        <v>60</v>
      </c>
      <c r="I27" s="7">
        <f t="shared" si="1"/>
        <v>10</v>
      </c>
      <c r="J27" s="8">
        <f t="shared" si="2"/>
        <v>1.2</v>
      </c>
      <c r="K27" s="8">
        <f t="shared" si="3"/>
        <v>0.19999999999999996</v>
      </c>
    </row>
    <row r="28" spans="1:11" x14ac:dyDescent="0.25">
      <c r="A28" t="s">
        <v>27</v>
      </c>
      <c r="B28">
        <v>50</v>
      </c>
      <c r="C28">
        <v>25</v>
      </c>
      <c r="D28">
        <v>25</v>
      </c>
      <c r="E28">
        <v>25</v>
      </c>
      <c r="F28" s="7">
        <v>3</v>
      </c>
      <c r="G28" s="7">
        <f t="shared" si="0"/>
        <v>75</v>
      </c>
      <c r="H28" s="7">
        <v>90</v>
      </c>
      <c r="I28" s="7">
        <f t="shared" si="1"/>
        <v>15</v>
      </c>
      <c r="J28" s="8">
        <f t="shared" si="2"/>
        <v>3.6</v>
      </c>
      <c r="K28" s="8">
        <f t="shared" si="3"/>
        <v>0.60000000000000009</v>
      </c>
    </row>
    <row r="29" spans="1:11" x14ac:dyDescent="0.25">
      <c r="A29" t="s">
        <v>28</v>
      </c>
      <c r="B29">
        <v>50</v>
      </c>
      <c r="C29">
        <v>25</v>
      </c>
      <c r="D29">
        <v>25</v>
      </c>
      <c r="E29">
        <v>25</v>
      </c>
      <c r="F29" s="7">
        <v>4.5</v>
      </c>
      <c r="G29" s="7">
        <f t="shared" si="0"/>
        <v>112.5</v>
      </c>
      <c r="H29" s="7">
        <v>135</v>
      </c>
      <c r="I29" s="7">
        <f t="shared" si="1"/>
        <v>22.5</v>
      </c>
      <c r="J29" s="8">
        <f t="shared" si="2"/>
        <v>5.4</v>
      </c>
      <c r="K29" s="8">
        <f t="shared" si="3"/>
        <v>0.90000000000000036</v>
      </c>
    </row>
    <row r="30" spans="1:11" x14ac:dyDescent="0.25">
      <c r="A30" t="s">
        <v>24</v>
      </c>
      <c r="B30">
        <v>20</v>
      </c>
      <c r="C30">
        <v>10</v>
      </c>
      <c r="D30">
        <v>10</v>
      </c>
      <c r="E30">
        <v>10</v>
      </c>
      <c r="F30" s="7">
        <v>8</v>
      </c>
      <c r="G30" s="7">
        <f t="shared" si="0"/>
        <v>80</v>
      </c>
      <c r="H30" s="7">
        <v>96</v>
      </c>
      <c r="I30" s="7">
        <f t="shared" si="1"/>
        <v>16</v>
      </c>
      <c r="J30" s="8">
        <f t="shared" si="2"/>
        <v>9.6</v>
      </c>
      <c r="K30" s="8">
        <f t="shared" si="3"/>
        <v>1.5999999999999996</v>
      </c>
    </row>
    <row r="31" spans="1:11" x14ac:dyDescent="0.25">
      <c r="A31" t="s">
        <v>25</v>
      </c>
      <c r="B31">
        <v>150</v>
      </c>
      <c r="C31">
        <v>100</v>
      </c>
      <c r="D31">
        <v>50</v>
      </c>
      <c r="E31">
        <v>50</v>
      </c>
      <c r="F31" s="7">
        <v>3.5</v>
      </c>
      <c r="G31" s="7">
        <f t="shared" si="0"/>
        <v>175</v>
      </c>
      <c r="H31" s="7">
        <v>210</v>
      </c>
      <c r="I31" s="7">
        <f t="shared" si="1"/>
        <v>35</v>
      </c>
      <c r="J31" s="8">
        <f t="shared" si="2"/>
        <v>4.2</v>
      </c>
      <c r="K31" s="8">
        <f t="shared" si="3"/>
        <v>0.70000000000000018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"/>
  <sheetViews>
    <sheetView zoomScale="75" zoomScaleNormal="75" workbookViewId="0">
      <selection activeCell="K1" sqref="K1:AC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15</v>
      </c>
      <c r="D4">
        <v>12</v>
      </c>
      <c r="E4">
        <v>10</v>
      </c>
      <c r="F4">
        <v>15</v>
      </c>
      <c r="G4">
        <v>0</v>
      </c>
      <c r="H4">
        <v>0</v>
      </c>
      <c r="I4">
        <v>10</v>
      </c>
      <c r="J4">
        <v>5</v>
      </c>
      <c r="K4">
        <f>IF(C4&lt;B4,B4-C4,0)</f>
        <v>5</v>
      </c>
      <c r="L4">
        <f>IF(D4&lt;C4,C4-D4,0)</f>
        <v>3</v>
      </c>
      <c r="M4">
        <f>IF(E4&lt;D4,D4-E4,0)</f>
        <v>2</v>
      </c>
      <c r="N4">
        <f>IF(F4&lt;E4,E4-F4,0)</f>
        <v>0</v>
      </c>
      <c r="O4">
        <f>IF(G4&lt;F4,F4-G4,0)</f>
        <v>15</v>
      </c>
      <c r="P4">
        <f>IF(H4&lt;G4,G4-H4,0)</f>
        <v>0</v>
      </c>
      <c r="Q4">
        <f>IF(I4&lt;H4,H4-I4,0)</f>
        <v>0</v>
      </c>
      <c r="R4">
        <f>IF(J4&lt;I4,I4-J4,0)</f>
        <v>5</v>
      </c>
      <c r="S4">
        <f>IF(T4&lt;=0,T4*B4,T4*B4-B4)</f>
        <v>20</v>
      </c>
      <c r="T4">
        <f>IFERROR(COUNTIF(C4:J4,0),"")</f>
        <v>2</v>
      </c>
      <c r="U4">
        <f>SUM(K4:R4)+S4</f>
        <v>50</v>
      </c>
      <c r="V4">
        <f>MEDIAN(K4:R4)</f>
        <v>2.5</v>
      </c>
      <c r="W4">
        <f>SUM(K4:R4)</f>
        <v>30</v>
      </c>
      <c r="X4" s="8">
        <f>W4*'Store Warehoouse Rerorders'!J4</f>
        <v>108</v>
      </c>
      <c r="Y4" s="8">
        <f>W4*'Store Warehoouse Rerorders'!F4</f>
        <v>90</v>
      </c>
      <c r="Z4" s="8">
        <f>X4-Y4</f>
        <v>18</v>
      </c>
      <c r="AA4">
        <f>T4/8</f>
        <v>0.25</v>
      </c>
      <c r="AB4" s="11">
        <f>IFERROR(W4-T4/W4,0)</f>
        <v>29.933333333333334</v>
      </c>
      <c r="AC4">
        <f>W4</f>
        <v>30</v>
      </c>
    </row>
    <row r="5" spans="1:29" x14ac:dyDescent="0.25">
      <c r="A5" t="s">
        <v>3</v>
      </c>
      <c r="B5">
        <v>15</v>
      </c>
      <c r="C5">
        <v>5</v>
      </c>
      <c r="D5">
        <v>15</v>
      </c>
      <c r="E5">
        <v>10</v>
      </c>
      <c r="F5">
        <v>0</v>
      </c>
      <c r="G5">
        <v>15</v>
      </c>
      <c r="H5">
        <v>0</v>
      </c>
      <c r="I5">
        <v>0</v>
      </c>
      <c r="J5">
        <v>15</v>
      </c>
      <c r="K5">
        <f>IF(C5&lt;B5,B5-C5,0)</f>
        <v>10</v>
      </c>
      <c r="L5">
        <f>IF(D5&lt;C5,C5-D5,0)</f>
        <v>0</v>
      </c>
      <c r="M5">
        <f>IF(E5&lt;D5,D5-E5,0)</f>
        <v>5</v>
      </c>
      <c r="N5">
        <f>IF(F5&lt;E5,E5-F5,0)</f>
        <v>10</v>
      </c>
      <c r="O5">
        <f>IF(G5&lt;F5,F5-G5,0)</f>
        <v>0</v>
      </c>
      <c r="P5">
        <f>IF(H5&lt;G5,G5-H5,0)</f>
        <v>15</v>
      </c>
      <c r="Q5">
        <f>IF(I5&lt;H5,H5-I5,0)</f>
        <v>0</v>
      </c>
      <c r="R5">
        <f>IF(J5&lt;I5,I5-J5,0)</f>
        <v>0</v>
      </c>
      <c r="S5">
        <f>IF(T5&lt;=0,T5*B5,T5*B5-B5)</f>
        <v>30</v>
      </c>
      <c r="T5">
        <f>IFERROR(COUNTIF(C5:J5,0),"")</f>
        <v>3</v>
      </c>
      <c r="U5">
        <f>SUM(K5:R5)+S5</f>
        <v>70</v>
      </c>
      <c r="V5">
        <f>MEDIAN(K5:R5)</f>
        <v>2.5</v>
      </c>
      <c r="W5">
        <f>SUM(K5:R5)</f>
        <v>40</v>
      </c>
      <c r="X5" s="8">
        <f>W5*'Store Warehoouse Rerorders'!J5</f>
        <v>120</v>
      </c>
      <c r="Y5" s="8">
        <f>W5*'Store Warehoouse Rerorders'!F5</f>
        <v>100</v>
      </c>
      <c r="Z5" s="8">
        <f t="shared" ref="Z5:Z31" si="0">X5-Y5</f>
        <v>20</v>
      </c>
      <c r="AA5">
        <f t="shared" ref="AA5:AA31" si="1">T5/8</f>
        <v>0.375</v>
      </c>
      <c r="AB5" s="11">
        <f t="shared" ref="AB5:AB31" si="2">IFERROR(W5-T5/W5,0)</f>
        <v>39.924999999999997</v>
      </c>
      <c r="AC5">
        <f>W5+W4</f>
        <v>70</v>
      </c>
    </row>
    <row r="6" spans="1:29" x14ac:dyDescent="0.25">
      <c r="A6" t="s">
        <v>4</v>
      </c>
      <c r="B6">
        <v>20</v>
      </c>
      <c r="C6">
        <v>15</v>
      </c>
      <c r="D6">
        <v>10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5</v>
      </c>
      <c r="M6">
        <f>IF(E6&lt;D6,D6-E6,0)</f>
        <v>10</v>
      </c>
      <c r="N6">
        <f>IF(F6&lt;E6,E6-F6,0)</f>
        <v>0</v>
      </c>
      <c r="O6">
        <f>IF(G6&lt;F6,F6-G6,0)</f>
        <v>10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80</v>
      </c>
      <c r="T6">
        <f>IFERROR(COUNTIF(C6:J6,0),"")</f>
        <v>5</v>
      </c>
      <c r="U6">
        <f>SUM(K6:R6)+S6</f>
        <v>110</v>
      </c>
      <c r="V6">
        <f>MEDIAN(K6:R6)</f>
        <v>2.5</v>
      </c>
      <c r="W6">
        <f>SUM(K6:R6)</f>
        <v>30</v>
      </c>
      <c r="X6" s="8">
        <f>W6*'Store Warehoouse Rerorders'!J6</f>
        <v>72</v>
      </c>
      <c r="Y6" s="8">
        <f>W6*'Store Warehoouse Rerorders'!F6</f>
        <v>60</v>
      </c>
      <c r="Z6" s="8">
        <f t="shared" si="0"/>
        <v>12</v>
      </c>
      <c r="AA6">
        <f t="shared" si="1"/>
        <v>0.625</v>
      </c>
      <c r="AB6" s="11">
        <f t="shared" si="2"/>
        <v>29.833333333333332</v>
      </c>
      <c r="AC6">
        <f t="shared" ref="AC6:AC31" si="3">W6+W5</f>
        <v>70</v>
      </c>
    </row>
    <row r="7" spans="1:29" x14ac:dyDescent="0.25">
      <c r="A7" t="s">
        <v>5</v>
      </c>
      <c r="B7">
        <v>20</v>
      </c>
      <c r="C7">
        <v>0</v>
      </c>
      <c r="D7">
        <v>5</v>
      </c>
      <c r="E7">
        <v>0</v>
      </c>
      <c r="F7">
        <v>5</v>
      </c>
      <c r="G7">
        <v>10</v>
      </c>
      <c r="H7">
        <v>5</v>
      </c>
      <c r="I7">
        <v>10</v>
      </c>
      <c r="J7">
        <v>20</v>
      </c>
      <c r="K7">
        <f>IF(C7&lt;B7,B7-C7,0)</f>
        <v>20</v>
      </c>
      <c r="L7">
        <f>IF(D7&lt;C7,C7-D7,0)</f>
        <v>0</v>
      </c>
      <c r="M7">
        <f>IF(E7&lt;D7,D7-E7,0)</f>
        <v>5</v>
      </c>
      <c r="N7">
        <f>IF(F7&lt;E7,E7-F7,0)</f>
        <v>0</v>
      </c>
      <c r="O7">
        <f>IF(G7&lt;F7,F7-G7,0)</f>
        <v>0</v>
      </c>
      <c r="P7">
        <f>IF(H7&lt;G7,G7-H7,0)</f>
        <v>5</v>
      </c>
      <c r="Q7">
        <f>IF(I7&lt;H7,H7-I7,0)</f>
        <v>0</v>
      </c>
      <c r="R7">
        <f>IF(J7&lt;I7,I7-J7,0)</f>
        <v>0</v>
      </c>
      <c r="S7">
        <f>IF(T7&lt;=0,T7*B7,T7*B7-B7)</f>
        <v>20</v>
      </c>
      <c r="T7">
        <f>IFERROR(COUNTIF(C7:J7,0),"")</f>
        <v>2</v>
      </c>
      <c r="U7">
        <f>SUM(K7:R7)+S7</f>
        <v>50</v>
      </c>
      <c r="V7">
        <f>MEDIAN(K7:R7)</f>
        <v>0</v>
      </c>
      <c r="W7">
        <f>SUM(K7:R7)</f>
        <v>30</v>
      </c>
      <c r="X7" s="8">
        <f>W7*'Store Warehoouse Rerorders'!J7</f>
        <v>126</v>
      </c>
      <c r="Y7" s="8">
        <f>W7*'Store Warehoouse Rerorders'!F7</f>
        <v>105</v>
      </c>
      <c r="Z7" s="8">
        <f t="shared" si="0"/>
        <v>21</v>
      </c>
      <c r="AA7">
        <f t="shared" si="1"/>
        <v>0.25</v>
      </c>
      <c r="AB7" s="11">
        <f t="shared" si="2"/>
        <v>29.933333333333334</v>
      </c>
      <c r="AC7">
        <f t="shared" si="3"/>
        <v>60</v>
      </c>
    </row>
    <row r="8" spans="1:29" x14ac:dyDescent="0.25">
      <c r="A8" t="s">
        <v>2</v>
      </c>
      <c r="B8">
        <v>20</v>
      </c>
      <c r="C8">
        <v>12</v>
      </c>
      <c r="D8">
        <v>0</v>
      </c>
      <c r="E8">
        <v>10</v>
      </c>
      <c r="F8">
        <v>12</v>
      </c>
      <c r="G8">
        <v>10</v>
      </c>
      <c r="H8">
        <v>0</v>
      </c>
      <c r="I8">
        <v>15</v>
      </c>
      <c r="J8">
        <v>8</v>
      </c>
      <c r="K8">
        <f>IF(C8&lt;B8,B8-C8,0)</f>
        <v>8</v>
      </c>
      <c r="L8">
        <f>IF(D8&lt;C8,C8-D8,0)</f>
        <v>12</v>
      </c>
      <c r="M8">
        <f>IF(E8&lt;D8,D8-E8,0)</f>
        <v>0</v>
      </c>
      <c r="N8">
        <f>IF(F8&lt;E8,E8-F8,0)</f>
        <v>0</v>
      </c>
      <c r="O8">
        <f>IF(G8&lt;F8,F8-G8,0)</f>
        <v>2</v>
      </c>
      <c r="P8">
        <f>IF(H8&lt;G8,G8-H8,0)</f>
        <v>10</v>
      </c>
      <c r="Q8">
        <f>IF(I8&lt;H8,H8-I8,0)</f>
        <v>0</v>
      </c>
      <c r="R8">
        <f>IF(J8&lt;I8,I8-J8,0)</f>
        <v>7</v>
      </c>
      <c r="S8">
        <f>IF(T8&lt;=0,T8*B8,T8*B8-B8)</f>
        <v>20</v>
      </c>
      <c r="T8">
        <f>IFERROR(COUNTIF(C8:J8,0),"")</f>
        <v>2</v>
      </c>
      <c r="U8">
        <f>SUM(K8:R8)+S8</f>
        <v>59</v>
      </c>
      <c r="V8">
        <f>MEDIAN(K8:R8)</f>
        <v>4.5</v>
      </c>
      <c r="W8">
        <f>SUM(K8:R8)</f>
        <v>39</v>
      </c>
      <c r="X8" s="8">
        <f>W8*'Store Warehoouse Rerorders'!J8</f>
        <v>187.2</v>
      </c>
      <c r="Y8" s="8">
        <f>W8*'Store Warehoouse Rerorders'!F8</f>
        <v>156</v>
      </c>
      <c r="Z8" s="8">
        <f t="shared" si="0"/>
        <v>31.199999999999989</v>
      </c>
      <c r="AA8">
        <f t="shared" si="1"/>
        <v>0.25</v>
      </c>
      <c r="AB8" s="11">
        <f t="shared" si="2"/>
        <v>38.948717948717949</v>
      </c>
      <c r="AC8">
        <f t="shared" si="3"/>
        <v>69</v>
      </c>
    </row>
    <row r="9" spans="1:29" x14ac:dyDescent="0.25">
      <c r="A9" t="s">
        <v>16</v>
      </c>
      <c r="B9">
        <v>20</v>
      </c>
      <c r="C9">
        <v>10</v>
      </c>
      <c r="D9">
        <v>15</v>
      </c>
      <c r="E9">
        <v>10</v>
      </c>
      <c r="F9">
        <v>5</v>
      </c>
      <c r="G9">
        <v>0</v>
      </c>
      <c r="H9">
        <v>0</v>
      </c>
      <c r="I9">
        <v>15</v>
      </c>
      <c r="J9">
        <v>15</v>
      </c>
      <c r="K9">
        <f>IF(C9&lt;B9,B9-C9,0)</f>
        <v>10</v>
      </c>
      <c r="L9">
        <f>IF(D9&lt;C9,C9-D9,0)</f>
        <v>0</v>
      </c>
      <c r="M9">
        <f>IF(E9&lt;D9,D9-E9,0)</f>
        <v>5</v>
      </c>
      <c r="N9">
        <f>IF(F9&lt;E9,E9-F9,0)</f>
        <v>5</v>
      </c>
      <c r="O9">
        <f>IF(G9&lt;F9,F9-G9,0)</f>
        <v>5</v>
      </c>
      <c r="P9">
        <f>IF(H9&lt;G9,G9-H9,0)</f>
        <v>0</v>
      </c>
      <c r="Q9">
        <f>IF(I9&lt;H9,H9-I9,0)</f>
        <v>0</v>
      </c>
      <c r="R9">
        <f>IF(J9&lt;I9,I9-J9,0)</f>
        <v>0</v>
      </c>
      <c r="S9">
        <f>IF(T9&lt;=0,T9*B9,T9*B9-B9)</f>
        <v>20</v>
      </c>
      <c r="T9">
        <f>IFERROR(COUNTIF(C9:J9,0),"")</f>
        <v>2</v>
      </c>
      <c r="U9">
        <f>SUM(K9:R9)+S9</f>
        <v>45</v>
      </c>
      <c r="V9">
        <f>MEDIAN(K9:R9)</f>
        <v>2.5</v>
      </c>
      <c r="W9">
        <f>SUM(K9:R9)</f>
        <v>25</v>
      </c>
      <c r="X9" s="8">
        <f>W9*'Store Warehoouse Rerorders'!J9</f>
        <v>105</v>
      </c>
      <c r="Y9" s="8">
        <f>W9*'Store Warehoouse Rerorders'!F9</f>
        <v>87.5</v>
      </c>
      <c r="Z9" s="8">
        <f t="shared" si="0"/>
        <v>17.5</v>
      </c>
      <c r="AA9">
        <f t="shared" si="1"/>
        <v>0.25</v>
      </c>
      <c r="AB9" s="11">
        <f t="shared" si="2"/>
        <v>24.92</v>
      </c>
      <c r="AC9">
        <f t="shared" si="3"/>
        <v>64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25</v>
      </c>
    </row>
    <row r="11" spans="1:29" x14ac:dyDescent="0.25">
      <c r="A11" t="s">
        <v>7</v>
      </c>
      <c r="B11">
        <v>20</v>
      </c>
      <c r="C11">
        <v>10</v>
      </c>
      <c r="D11">
        <v>15</v>
      </c>
      <c r="E11">
        <v>15</v>
      </c>
      <c r="F11">
        <v>15</v>
      </c>
      <c r="G11">
        <v>15</v>
      </c>
      <c r="H11">
        <v>10</v>
      </c>
      <c r="I11">
        <v>15</v>
      </c>
      <c r="J11">
        <v>12</v>
      </c>
      <c r="K11">
        <f>IF(C11&lt;B11,B11-C11,0)</f>
        <v>10</v>
      </c>
      <c r="L11">
        <f>IF(D11&lt;C11,C11-D11,0)</f>
        <v>0</v>
      </c>
      <c r="M11">
        <f>IF(E11&lt;D11,D11-E11,0)</f>
        <v>0</v>
      </c>
      <c r="N11">
        <f>IF(F11&lt;E11,E11-F11,0)</f>
        <v>0</v>
      </c>
      <c r="O11">
        <f>IF(G11&lt;F11,F11-G11,0)</f>
        <v>0</v>
      </c>
      <c r="P11">
        <f>IF(H11&lt;G11,G11-H11,0)</f>
        <v>5</v>
      </c>
      <c r="Q11">
        <f>IF(I11&lt;H11,H11-I11,0)</f>
        <v>0</v>
      </c>
      <c r="R11">
        <f>IF(J11&lt;I11,I11-J11,0)</f>
        <v>3</v>
      </c>
      <c r="S11">
        <f>IF(T11&lt;=0,T11*B11,T11*B11-B11)</f>
        <v>0</v>
      </c>
      <c r="T11">
        <f>IFERROR(COUNTIF(C11:J11,0),"")</f>
        <v>0</v>
      </c>
      <c r="U11">
        <f>SUM(K11:R11)+S11</f>
        <v>18</v>
      </c>
      <c r="V11">
        <f>MEDIAN(K11:R11)</f>
        <v>0</v>
      </c>
      <c r="W11">
        <f>SUM(K11:R11)</f>
        <v>18</v>
      </c>
      <c r="X11" s="8">
        <f>W11*'Store Warehoouse Rerorders'!J11</f>
        <v>64.8</v>
      </c>
      <c r="Y11" s="8">
        <f>W11*'Store Warehoouse Rerorders'!F11</f>
        <v>54</v>
      </c>
      <c r="Z11" s="8">
        <f t="shared" si="0"/>
        <v>10.799999999999997</v>
      </c>
      <c r="AA11">
        <f t="shared" si="1"/>
        <v>0</v>
      </c>
      <c r="AB11" s="11">
        <f t="shared" si="2"/>
        <v>18</v>
      </c>
      <c r="AC11">
        <f t="shared" si="3"/>
        <v>18</v>
      </c>
    </row>
    <row r="12" spans="1:29" x14ac:dyDescent="0.25">
      <c r="A12" t="s">
        <v>17</v>
      </c>
      <c r="B12">
        <v>20</v>
      </c>
      <c r="C12">
        <v>8</v>
      </c>
      <c r="D12">
        <v>10</v>
      </c>
      <c r="E12">
        <v>5</v>
      </c>
      <c r="F12">
        <v>0</v>
      </c>
      <c r="G12">
        <v>10</v>
      </c>
      <c r="H12">
        <v>5</v>
      </c>
      <c r="I12">
        <v>10</v>
      </c>
      <c r="J12">
        <v>10</v>
      </c>
      <c r="K12">
        <f>IF(C12&lt;B12,B12-C12,0)</f>
        <v>12</v>
      </c>
      <c r="L12">
        <f>IF(D12&lt;C12,C12-D12,0)</f>
        <v>0</v>
      </c>
      <c r="M12">
        <f>IF(E12&lt;D12,D12-E12,0)</f>
        <v>5</v>
      </c>
      <c r="N12">
        <f>IF(F12&lt;E12,E12-F12,0)</f>
        <v>5</v>
      </c>
      <c r="O12">
        <f>IF(G12&lt;F12,F12-G12,0)</f>
        <v>0</v>
      </c>
      <c r="P12">
        <f>IF(H12&lt;G12,G12-H12,0)</f>
        <v>5</v>
      </c>
      <c r="Q12">
        <f>IF(I12&lt;H12,H12-I12,0)</f>
        <v>0</v>
      </c>
      <c r="R12">
        <f>IF(J12&lt;I12,I12-J12,0)</f>
        <v>0</v>
      </c>
      <c r="S12">
        <f>IF(T12&lt;=0,T12*B12,T12*B12-B12)</f>
        <v>0</v>
      </c>
      <c r="T12">
        <f>IFERROR(COUNTIF(C12:J12,0),"")</f>
        <v>1</v>
      </c>
      <c r="U12">
        <f>SUM(K12:R12)+S12</f>
        <v>27</v>
      </c>
      <c r="V12">
        <f>MEDIAN(K12:R12)</f>
        <v>2.5</v>
      </c>
      <c r="W12">
        <f>SUM(K12:R12)</f>
        <v>27</v>
      </c>
      <c r="X12" s="8">
        <f>W12*'Store Warehoouse Rerorders'!J12</f>
        <v>113.4</v>
      </c>
      <c r="Y12" s="8">
        <f>W12*'Store Warehoouse Rerorders'!F12</f>
        <v>94.5</v>
      </c>
      <c r="Z12" s="8">
        <f t="shared" si="0"/>
        <v>18.900000000000006</v>
      </c>
      <c r="AA12">
        <f t="shared" si="1"/>
        <v>0.125</v>
      </c>
      <c r="AB12" s="11">
        <f t="shared" si="2"/>
        <v>26.962962962962962</v>
      </c>
      <c r="AC12">
        <f t="shared" si="3"/>
        <v>45</v>
      </c>
    </row>
    <row r="13" spans="1:29" x14ac:dyDescent="0.25">
      <c r="A13" t="s">
        <v>8</v>
      </c>
      <c r="B13">
        <v>20</v>
      </c>
      <c r="C13">
        <v>5</v>
      </c>
      <c r="D13">
        <v>0</v>
      </c>
      <c r="E13">
        <v>15</v>
      </c>
      <c r="F13">
        <v>0</v>
      </c>
      <c r="G13">
        <v>0</v>
      </c>
      <c r="H13">
        <v>5</v>
      </c>
      <c r="I13">
        <v>20</v>
      </c>
      <c r="J13">
        <v>10</v>
      </c>
      <c r="K13">
        <f>IF(C13&lt;B13,B13-C13,0)</f>
        <v>15</v>
      </c>
      <c r="L13">
        <f>IF(D13&lt;C13,C13-D13,0)</f>
        <v>5</v>
      </c>
      <c r="M13">
        <f>IF(E13&lt;D13,D13-E13,0)</f>
        <v>0</v>
      </c>
      <c r="N13">
        <f>IF(F13&lt;E13,E13-F13,0)</f>
        <v>15</v>
      </c>
      <c r="O13">
        <f>IF(G13&lt;F13,F13-G13,0)</f>
        <v>0</v>
      </c>
      <c r="P13">
        <f>IF(H13&lt;G13,G13-H13,0)</f>
        <v>0</v>
      </c>
      <c r="Q13">
        <f>IF(I13&lt;H13,H13-I13,0)</f>
        <v>0</v>
      </c>
      <c r="R13">
        <f>IF(J13&lt;I13,I13-J13,0)</f>
        <v>10</v>
      </c>
      <c r="S13">
        <f>IF(T13&lt;=0,T13*B13,T13*B13-B13)</f>
        <v>40</v>
      </c>
      <c r="T13">
        <f>IFERROR(COUNTIF(C13:J13,0),"")</f>
        <v>3</v>
      </c>
      <c r="U13">
        <f>SUM(K13:R13)+S13</f>
        <v>85</v>
      </c>
      <c r="V13">
        <f>MEDIAN(K13:R13)</f>
        <v>2.5</v>
      </c>
      <c r="W13">
        <f>SUM(K13:R13)</f>
        <v>45</v>
      </c>
      <c r="X13" s="8">
        <f>W13*'Store Warehoouse Rerorders'!J13</f>
        <v>216</v>
      </c>
      <c r="Y13" s="8">
        <f>W13*'Store Warehoouse Rerorders'!F13</f>
        <v>180</v>
      </c>
      <c r="Z13" s="8">
        <f t="shared" si="0"/>
        <v>36</v>
      </c>
      <c r="AA13">
        <f t="shared" si="1"/>
        <v>0.375</v>
      </c>
      <c r="AB13" s="11">
        <f t="shared" si="2"/>
        <v>44.93333333333333</v>
      </c>
      <c r="AC13">
        <f t="shared" si="3"/>
        <v>72</v>
      </c>
    </row>
    <row r="14" spans="1:29" x14ac:dyDescent="0.25">
      <c r="A14" t="s">
        <v>9</v>
      </c>
      <c r="B14">
        <v>20</v>
      </c>
      <c r="C14">
        <v>12</v>
      </c>
      <c r="D14">
        <v>20</v>
      </c>
      <c r="E14">
        <v>10</v>
      </c>
      <c r="F14">
        <v>0</v>
      </c>
      <c r="G14">
        <v>10</v>
      </c>
      <c r="H14">
        <v>5</v>
      </c>
      <c r="I14">
        <v>10</v>
      </c>
      <c r="J14">
        <v>10</v>
      </c>
      <c r="K14">
        <f>IF(C14&lt;B14,B14-C14,0)</f>
        <v>8</v>
      </c>
      <c r="L14">
        <f>IF(D14&lt;C14,C14-D14,0)</f>
        <v>0</v>
      </c>
      <c r="M14">
        <f>IF(E14&lt;D14,D14-E14,0)</f>
        <v>10</v>
      </c>
      <c r="N14">
        <f>IF(F14&lt;E14,E14-F14,0)</f>
        <v>10</v>
      </c>
      <c r="O14">
        <f>IF(G14&lt;F14,F14-G14,0)</f>
        <v>0</v>
      </c>
      <c r="P14">
        <f>IF(H14&lt;G14,G14-H14,0)</f>
        <v>5</v>
      </c>
      <c r="Q14">
        <f>IF(I14&lt;H14,H14-I14,0)</f>
        <v>0</v>
      </c>
      <c r="R14">
        <f>IF(J14&lt;I14,I14-J14,0)</f>
        <v>0</v>
      </c>
      <c r="S14">
        <f>IF(T14&lt;=0,T14*B14,T14*B14-B14)</f>
        <v>0</v>
      </c>
      <c r="T14">
        <f>IFERROR(COUNTIF(C14:J14,0),"")</f>
        <v>1</v>
      </c>
      <c r="U14">
        <f>SUM(K14:R14)+S14</f>
        <v>33</v>
      </c>
      <c r="V14">
        <f>MEDIAN(K14:R14)</f>
        <v>2.5</v>
      </c>
      <c r="W14">
        <f>SUM(K14:R14)</f>
        <v>33</v>
      </c>
      <c r="X14" s="8">
        <f>W14*'Store Warehoouse Rerorders'!J14</f>
        <v>217.79999999999998</v>
      </c>
      <c r="Y14" s="8">
        <f>W14*'Store Warehoouse Rerorders'!F14</f>
        <v>181.5</v>
      </c>
      <c r="Z14" s="8">
        <f t="shared" si="0"/>
        <v>36.299999999999983</v>
      </c>
      <c r="AA14">
        <f t="shared" si="1"/>
        <v>0.125</v>
      </c>
      <c r="AB14" s="11">
        <f t="shared" si="2"/>
        <v>32.969696969696969</v>
      </c>
      <c r="AC14">
        <f t="shared" si="3"/>
        <v>78</v>
      </c>
    </row>
    <row r="15" spans="1:29" x14ac:dyDescent="0.25">
      <c r="A15" t="s">
        <v>15</v>
      </c>
      <c r="B15">
        <v>20</v>
      </c>
      <c r="C15">
        <v>10</v>
      </c>
      <c r="D15">
        <v>15</v>
      </c>
      <c r="E15">
        <v>12</v>
      </c>
      <c r="F15">
        <v>0</v>
      </c>
      <c r="G15">
        <v>0</v>
      </c>
      <c r="H15">
        <v>6</v>
      </c>
      <c r="I15">
        <v>20</v>
      </c>
      <c r="J15">
        <v>15</v>
      </c>
      <c r="K15">
        <f>IF(C15&lt;B15,B15-C15,0)</f>
        <v>10</v>
      </c>
      <c r="L15">
        <f>IF(D15&lt;C15,C15-D15,0)</f>
        <v>0</v>
      </c>
      <c r="M15">
        <f>IF(E15&lt;D15,D15-E15,0)</f>
        <v>3</v>
      </c>
      <c r="N15">
        <f>IF(F15&lt;E15,E15-F15,0)</f>
        <v>12</v>
      </c>
      <c r="O15">
        <f>IF(G15&lt;F15,F15-G15,0)</f>
        <v>0</v>
      </c>
      <c r="P15">
        <f>IF(H15&lt;G15,G15-H15,0)</f>
        <v>0</v>
      </c>
      <c r="Q15">
        <f>IF(I15&lt;H15,H15-I15,0)</f>
        <v>0</v>
      </c>
      <c r="R15">
        <f>IF(J15&lt;I15,I15-J15,0)</f>
        <v>5</v>
      </c>
      <c r="S15">
        <f>IF(T15&lt;=0,T15*B15,T15*B15-B15)</f>
        <v>20</v>
      </c>
      <c r="T15">
        <f>IFERROR(COUNTIF(C15:J15,0),"")</f>
        <v>2</v>
      </c>
      <c r="U15">
        <f>SUM(K15:R15)+S15</f>
        <v>50</v>
      </c>
      <c r="V15">
        <f>MEDIAN(K15:R15)</f>
        <v>1.5</v>
      </c>
      <c r="W15">
        <f>SUM(K15:R15)</f>
        <v>30</v>
      </c>
      <c r="X15" s="8">
        <f>W15*'Store Warehoouse Rerorders'!J15</f>
        <v>144</v>
      </c>
      <c r="Y15" s="8">
        <f>W15*'Store Warehoouse Rerorders'!F15</f>
        <v>120</v>
      </c>
      <c r="Z15" s="8">
        <f t="shared" si="0"/>
        <v>24</v>
      </c>
      <c r="AA15">
        <f t="shared" si="1"/>
        <v>0.25</v>
      </c>
      <c r="AB15" s="11">
        <f t="shared" si="2"/>
        <v>29.933333333333334</v>
      </c>
      <c r="AC15">
        <f t="shared" si="3"/>
        <v>63</v>
      </c>
    </row>
    <row r="16" spans="1:29" x14ac:dyDescent="0.25">
      <c r="A16" t="s">
        <v>10</v>
      </c>
      <c r="B16">
        <v>20</v>
      </c>
      <c r="C16">
        <v>20</v>
      </c>
      <c r="D16">
        <v>15</v>
      </c>
      <c r="E16">
        <v>10</v>
      </c>
      <c r="F16">
        <v>5</v>
      </c>
      <c r="G16">
        <v>20</v>
      </c>
      <c r="H16">
        <v>15</v>
      </c>
      <c r="I16">
        <v>5</v>
      </c>
      <c r="J16">
        <v>15</v>
      </c>
      <c r="K16">
        <f>IF(C16&lt;B16,B16-C16,0)</f>
        <v>0</v>
      </c>
      <c r="L16">
        <f>IF(D16&lt;C16,C16-D16,0)</f>
        <v>5</v>
      </c>
      <c r="M16">
        <f>IF(E16&lt;D16,D16-E16,0)</f>
        <v>5</v>
      </c>
      <c r="N16">
        <f>IF(F16&lt;E16,E16-F16,0)</f>
        <v>5</v>
      </c>
      <c r="O16">
        <f>IF(G16&lt;F16,F16-G16,0)</f>
        <v>0</v>
      </c>
      <c r="P16">
        <f>IF(H16&lt;G16,G16-H16,0)</f>
        <v>5</v>
      </c>
      <c r="Q16">
        <f>IF(I16&lt;H16,H16-I16,0)</f>
        <v>10</v>
      </c>
      <c r="R16">
        <f>IF(J16&lt;I16,I16-J16,0)</f>
        <v>0</v>
      </c>
      <c r="S16">
        <f>IF(T16&lt;=0,T16*B16,T16*B16-B16)</f>
        <v>0</v>
      </c>
      <c r="T16">
        <f>IFERROR(COUNTIF(C16:J16,0),"")</f>
        <v>0</v>
      </c>
      <c r="U16">
        <f>SUM(K16:R16)+S16</f>
        <v>30</v>
      </c>
      <c r="V16">
        <f>MEDIAN(K16:R16)</f>
        <v>5</v>
      </c>
      <c r="W16">
        <f>SUM(K16:R16)</f>
        <v>30</v>
      </c>
      <c r="X16" s="8">
        <f>W16*'Store Warehoouse Rerorders'!J16</f>
        <v>36</v>
      </c>
      <c r="Y16" s="8">
        <f>W16*'Store Warehoouse Rerorders'!F16</f>
        <v>30</v>
      </c>
      <c r="Z16" s="8">
        <f t="shared" si="0"/>
        <v>6</v>
      </c>
      <c r="AA16">
        <f t="shared" si="1"/>
        <v>0</v>
      </c>
      <c r="AB16" s="11">
        <f t="shared" si="2"/>
        <v>30</v>
      </c>
      <c r="AC16">
        <f t="shared" si="3"/>
        <v>60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30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0</v>
      </c>
    </row>
    <row r="19" spans="1:29" x14ac:dyDescent="0.25">
      <c r="A19" t="s">
        <v>12</v>
      </c>
      <c r="B19">
        <v>20</v>
      </c>
      <c r="C19">
        <v>5</v>
      </c>
      <c r="D19">
        <v>0</v>
      </c>
      <c r="E19">
        <v>15</v>
      </c>
      <c r="F19">
        <v>0</v>
      </c>
      <c r="G19">
        <v>0</v>
      </c>
      <c r="H19">
        <v>5</v>
      </c>
      <c r="I19">
        <v>20</v>
      </c>
      <c r="J19">
        <v>10</v>
      </c>
      <c r="K19">
        <f>IF(C19&lt;B19,B19-C19,0)</f>
        <v>15</v>
      </c>
      <c r="L19">
        <f>IF(D19&lt;C19,C19-D19,0)</f>
        <v>5</v>
      </c>
      <c r="M19">
        <f>IF(E19&lt;D19,D19-E19,0)</f>
        <v>0</v>
      </c>
      <c r="N19">
        <f>IF(F19&lt;E19,E19-F19,0)</f>
        <v>15</v>
      </c>
      <c r="O19">
        <f>IF(G19&lt;F19,F19-G19,0)</f>
        <v>0</v>
      </c>
      <c r="P19">
        <f>IF(H19&lt;G19,G19-H19,0)</f>
        <v>0</v>
      </c>
      <c r="Q19">
        <f>IF(I19&lt;H19,H19-I19,0)</f>
        <v>0</v>
      </c>
      <c r="R19">
        <f>IF(J19&lt;I19,I19-J19,0)</f>
        <v>10</v>
      </c>
      <c r="S19">
        <f>IF(T19&lt;=0,T19*B19,T19*B19-B19)</f>
        <v>40</v>
      </c>
      <c r="T19">
        <f>IFERROR(COUNTIF(C19:J19,0),"")</f>
        <v>3</v>
      </c>
      <c r="U19">
        <f>SUM(K19:R19)+S19</f>
        <v>85</v>
      </c>
      <c r="V19">
        <f>MEDIAN(K19:R19)</f>
        <v>2.5</v>
      </c>
      <c r="W19">
        <f>SUM(K19:R19)</f>
        <v>45</v>
      </c>
      <c r="X19" s="8">
        <f>W19*'Store Warehoouse Rerorders'!J19</f>
        <v>324</v>
      </c>
      <c r="Y19" s="8">
        <f>W19*'Store Warehoouse Rerorders'!F19</f>
        <v>270</v>
      </c>
      <c r="Z19" s="8">
        <f t="shared" si="0"/>
        <v>54</v>
      </c>
      <c r="AA19">
        <f t="shared" si="1"/>
        <v>0.375</v>
      </c>
      <c r="AB19" s="11">
        <f t="shared" si="2"/>
        <v>44.93333333333333</v>
      </c>
      <c r="AC19">
        <f t="shared" si="3"/>
        <v>45</v>
      </c>
    </row>
    <row r="20" spans="1:29" x14ac:dyDescent="0.25">
      <c r="A20" t="s">
        <v>19</v>
      </c>
      <c r="B20">
        <v>20</v>
      </c>
      <c r="C20">
        <v>0</v>
      </c>
      <c r="D20">
        <v>15</v>
      </c>
      <c r="E20">
        <v>5</v>
      </c>
      <c r="F20">
        <v>10</v>
      </c>
      <c r="G20">
        <v>5</v>
      </c>
      <c r="H20">
        <v>15</v>
      </c>
      <c r="I20">
        <v>20</v>
      </c>
      <c r="J20">
        <v>15</v>
      </c>
      <c r="K20">
        <f>IF(C20&lt;B20,B20-C20,0)</f>
        <v>20</v>
      </c>
      <c r="L20">
        <f>IF(D20&lt;C20,C20-D20,0)</f>
        <v>0</v>
      </c>
      <c r="M20">
        <f>IF(E20&lt;D20,D20-E20,0)</f>
        <v>10</v>
      </c>
      <c r="N20">
        <f>IF(F20&lt;E20,E20-F20,0)</f>
        <v>0</v>
      </c>
      <c r="O20">
        <f>IF(G20&lt;F20,F20-G20,0)</f>
        <v>5</v>
      </c>
      <c r="P20">
        <f>IF(H20&lt;G20,G20-H20,0)</f>
        <v>0</v>
      </c>
      <c r="Q20">
        <f>IF(I20&lt;H20,H20-I20,0)</f>
        <v>0</v>
      </c>
      <c r="R20">
        <f>IF(J20&lt;I20,I20-J20,0)</f>
        <v>5</v>
      </c>
      <c r="S20">
        <f>IF(T20&lt;=0,T20*B20,T20*B20-B20)</f>
        <v>0</v>
      </c>
      <c r="T20">
        <f>IFERROR(COUNTIF(C20:J20,0),"")</f>
        <v>1</v>
      </c>
      <c r="U20">
        <f>SUM(K20:R20)+S20</f>
        <v>40</v>
      </c>
      <c r="V20">
        <f>MEDIAN(K20:R20)</f>
        <v>2.5</v>
      </c>
      <c r="W20">
        <f>SUM(K20:R20)</f>
        <v>40</v>
      </c>
      <c r="X20" s="8">
        <f>W20*'Store Warehoouse Rerorders'!J20</f>
        <v>264</v>
      </c>
      <c r="Y20" s="8">
        <f>W20*'Store Warehoouse Rerorders'!F20</f>
        <v>220</v>
      </c>
      <c r="Z20" s="8">
        <f t="shared" si="0"/>
        <v>44</v>
      </c>
      <c r="AA20">
        <f t="shared" si="1"/>
        <v>0.125</v>
      </c>
      <c r="AB20" s="11">
        <f t="shared" si="2"/>
        <v>39.975000000000001</v>
      </c>
      <c r="AC20">
        <f t="shared" si="3"/>
        <v>85</v>
      </c>
    </row>
    <row r="21" spans="1:29" x14ac:dyDescent="0.25">
      <c r="A21" t="s">
        <v>14</v>
      </c>
      <c r="B21">
        <v>20</v>
      </c>
      <c r="C21">
        <v>20</v>
      </c>
      <c r="D21">
        <v>15</v>
      </c>
      <c r="E21">
        <v>10</v>
      </c>
      <c r="F21">
        <v>5</v>
      </c>
      <c r="G21">
        <v>20</v>
      </c>
      <c r="H21">
        <v>15</v>
      </c>
      <c r="I21">
        <v>5</v>
      </c>
      <c r="J21">
        <v>15</v>
      </c>
      <c r="K21">
        <f>IF(C21&lt;B21,B21-C21,0)</f>
        <v>0</v>
      </c>
      <c r="L21">
        <f>IF(D21&lt;C21,C21-D21,0)</f>
        <v>5</v>
      </c>
      <c r="M21">
        <f>IF(E21&lt;D21,D21-E21,0)</f>
        <v>5</v>
      </c>
      <c r="N21">
        <f>IF(F21&lt;E21,E21-F21,0)</f>
        <v>5</v>
      </c>
      <c r="O21">
        <f>IF(G21&lt;F21,F21-G21,0)</f>
        <v>0</v>
      </c>
      <c r="P21">
        <f>IF(H21&lt;G21,G21-H21,0)</f>
        <v>5</v>
      </c>
      <c r="Q21">
        <f>IF(I21&lt;H21,H21-I21,0)</f>
        <v>10</v>
      </c>
      <c r="R21">
        <f>IF(J21&lt;I21,I21-J21,0)</f>
        <v>0</v>
      </c>
      <c r="S21">
        <f>IF(T21&lt;=0,T21*B21,T21*B21-B21)</f>
        <v>0</v>
      </c>
      <c r="T21">
        <f>IFERROR(COUNTIF(C21:J21,0),"")</f>
        <v>0</v>
      </c>
      <c r="U21">
        <f>SUM(K21:R21)+S21</f>
        <v>30</v>
      </c>
      <c r="V21">
        <f>MEDIAN(K21:R21)</f>
        <v>5</v>
      </c>
      <c r="W21">
        <f>SUM(K21:R21)</f>
        <v>30</v>
      </c>
      <c r="X21" s="8">
        <f>W21*'Store Warehoouse Rerorders'!J21</f>
        <v>180</v>
      </c>
      <c r="Y21" s="8">
        <f>W21*'Store Warehoouse Rerorders'!F21</f>
        <v>150</v>
      </c>
      <c r="Z21" s="8">
        <f t="shared" si="0"/>
        <v>30</v>
      </c>
      <c r="AA21">
        <f t="shared" si="1"/>
        <v>0</v>
      </c>
      <c r="AB21" s="11">
        <f t="shared" si="2"/>
        <v>30</v>
      </c>
      <c r="AC21">
        <f t="shared" si="3"/>
        <v>70</v>
      </c>
    </row>
    <row r="22" spans="1:29" x14ac:dyDescent="0.25">
      <c r="A22" t="s">
        <v>22</v>
      </c>
      <c r="B22">
        <v>10</v>
      </c>
      <c r="C22">
        <v>10</v>
      </c>
      <c r="D22">
        <v>5</v>
      </c>
      <c r="E22">
        <v>5</v>
      </c>
      <c r="F22">
        <v>5</v>
      </c>
      <c r="G22">
        <v>10</v>
      </c>
      <c r="H22">
        <v>0</v>
      </c>
      <c r="I22">
        <v>10</v>
      </c>
      <c r="J22">
        <v>5</v>
      </c>
      <c r="K22">
        <f>IF(C22&lt;B22,B22-C22,0)</f>
        <v>0</v>
      </c>
      <c r="L22">
        <f>IF(D22&lt;C22,C22-D22,0)</f>
        <v>5</v>
      </c>
      <c r="M22">
        <f>IF(E22&lt;D22,D22-E22,0)</f>
        <v>0</v>
      </c>
      <c r="N22">
        <f>IF(F22&lt;E22,E22-F22,0)</f>
        <v>0</v>
      </c>
      <c r="O22">
        <f>IF(G22&lt;F22,F22-G22,0)</f>
        <v>0</v>
      </c>
      <c r="P22">
        <f>IF(H22&lt;G22,G22-H22,0)</f>
        <v>10</v>
      </c>
      <c r="Q22">
        <f>IF(I22&lt;H22,H22-I22,0)</f>
        <v>0</v>
      </c>
      <c r="R22">
        <f>IF(J22&lt;I22,I22-J22,0)</f>
        <v>5</v>
      </c>
      <c r="S22">
        <f>IF(T22&lt;=0,T22*B22,T22*B22-B22)</f>
        <v>0</v>
      </c>
      <c r="T22">
        <f>IFERROR(COUNTIF(C22:J22,0),"")</f>
        <v>1</v>
      </c>
      <c r="U22">
        <f>SUM(K22:R22)+S22</f>
        <v>20</v>
      </c>
      <c r="V22">
        <f>MEDIAN(K22:R22)</f>
        <v>0</v>
      </c>
      <c r="W22">
        <f>SUM(K22:R22)</f>
        <v>20</v>
      </c>
      <c r="X22" s="8">
        <f>W22*'Store Warehoouse Rerorders'!J22</f>
        <v>168</v>
      </c>
      <c r="Y22" s="8">
        <f>W22*'Store Warehoouse Rerorders'!F22</f>
        <v>140</v>
      </c>
      <c r="Z22" s="8">
        <f t="shared" si="0"/>
        <v>28</v>
      </c>
      <c r="AA22">
        <f t="shared" si="1"/>
        <v>0.125</v>
      </c>
      <c r="AB22" s="11">
        <f t="shared" si="2"/>
        <v>19.95</v>
      </c>
      <c r="AC22">
        <f t="shared" si="3"/>
        <v>50</v>
      </c>
    </row>
    <row r="23" spans="1:29" x14ac:dyDescent="0.25">
      <c r="A23" t="s">
        <v>18</v>
      </c>
      <c r="B23">
        <v>10</v>
      </c>
      <c r="C23">
        <v>5</v>
      </c>
      <c r="D23">
        <v>0</v>
      </c>
      <c r="E23">
        <v>0</v>
      </c>
      <c r="F23">
        <v>10</v>
      </c>
      <c r="G23">
        <v>5</v>
      </c>
      <c r="H23">
        <v>5</v>
      </c>
      <c r="I23">
        <v>0</v>
      </c>
      <c r="J23">
        <v>10</v>
      </c>
      <c r="K23">
        <f>IF(C23&lt;B23,B23-C23,0)</f>
        <v>5</v>
      </c>
      <c r="L23">
        <f>IF(D23&lt;C23,C23-D23,0)</f>
        <v>5</v>
      </c>
      <c r="M23">
        <f>IF(E23&lt;D23,D23-E23,0)</f>
        <v>0</v>
      </c>
      <c r="N23">
        <f>IF(F23&lt;E23,E23-F23,0)</f>
        <v>0</v>
      </c>
      <c r="O23">
        <f>IF(G23&lt;F23,F23-G23,0)</f>
        <v>5</v>
      </c>
      <c r="P23">
        <f>IF(H23&lt;G23,G23-H23,0)</f>
        <v>0</v>
      </c>
      <c r="Q23">
        <f>IF(I23&lt;H23,H23-I23,0)</f>
        <v>5</v>
      </c>
      <c r="R23">
        <f>IF(J23&lt;I23,I23-J23,0)</f>
        <v>0</v>
      </c>
      <c r="S23">
        <f>IF(T23&lt;=0,T23*B23,T23*B23-B23)</f>
        <v>20</v>
      </c>
      <c r="T23">
        <f>IFERROR(COUNTIF(C23:J23,0),"")</f>
        <v>3</v>
      </c>
      <c r="U23">
        <f>SUM(K23:R23)+S23</f>
        <v>40</v>
      </c>
      <c r="V23">
        <f>MEDIAN(K23:R23)</f>
        <v>2.5</v>
      </c>
      <c r="W23">
        <f>SUM(K23:R23)</f>
        <v>20</v>
      </c>
      <c r="X23" s="8">
        <f>W23*'Store Warehoouse Rerorders'!J23</f>
        <v>156</v>
      </c>
      <c r="Y23" s="8">
        <f>W23*'Store Warehoouse Rerorders'!F23</f>
        <v>130</v>
      </c>
      <c r="Z23" s="8">
        <f t="shared" si="0"/>
        <v>26</v>
      </c>
      <c r="AA23">
        <f t="shared" si="1"/>
        <v>0.375</v>
      </c>
      <c r="AB23" s="11">
        <f t="shared" si="2"/>
        <v>19.850000000000001</v>
      </c>
      <c r="AC23">
        <f t="shared" si="3"/>
        <v>40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20</v>
      </c>
    </row>
    <row r="25" spans="1:29" x14ac:dyDescent="0.25">
      <c r="A25" t="s">
        <v>21</v>
      </c>
      <c r="B25">
        <v>20</v>
      </c>
      <c r="C25">
        <v>15</v>
      </c>
      <c r="D25">
        <v>15</v>
      </c>
      <c r="E25">
        <v>15</v>
      </c>
      <c r="F25">
        <v>5</v>
      </c>
      <c r="G25">
        <v>20</v>
      </c>
      <c r="H25">
        <v>15</v>
      </c>
      <c r="I25">
        <v>15</v>
      </c>
      <c r="J25">
        <v>20</v>
      </c>
      <c r="K25">
        <f>IF(C25&lt;B25,B25-C25,0)</f>
        <v>5</v>
      </c>
      <c r="L25">
        <f>IF(D25&lt;C25,C25-D25,0)</f>
        <v>0</v>
      </c>
      <c r="M25">
        <f>IF(E25&lt;D25,D25-E25,0)</f>
        <v>0</v>
      </c>
      <c r="N25">
        <f>IF(F25&lt;E25,E25-F25,0)</f>
        <v>10</v>
      </c>
      <c r="O25">
        <f>IF(G25&lt;F25,F25-G25,0)</f>
        <v>0</v>
      </c>
      <c r="P25">
        <f>IF(H25&lt;G25,G25-H25,0)</f>
        <v>5</v>
      </c>
      <c r="Q25">
        <f>IF(I25&lt;H25,H25-I25,0)</f>
        <v>0</v>
      </c>
      <c r="R25">
        <f>IF(J25&lt;I25,I25-J25,0)</f>
        <v>0</v>
      </c>
      <c r="S25">
        <f>IF(T25&lt;=0,T25*B25,T25*B25-B25)</f>
        <v>0</v>
      </c>
      <c r="T25">
        <f>IFERROR(COUNTIF(C25:J25,0),"")</f>
        <v>0</v>
      </c>
      <c r="U25">
        <f>SUM(K25:R25)+S25</f>
        <v>20</v>
      </c>
      <c r="V25">
        <f>MEDIAN(K25:R25)</f>
        <v>0</v>
      </c>
      <c r="W25">
        <f>SUM(K25:R25)</f>
        <v>20</v>
      </c>
      <c r="X25" s="8">
        <f>W25*'Store Warehoouse Rerorders'!J25</f>
        <v>36</v>
      </c>
      <c r="Y25" s="8">
        <f>W25*'Store Warehoouse Rerorders'!F25</f>
        <v>30</v>
      </c>
      <c r="Z25" s="8">
        <f t="shared" si="0"/>
        <v>6</v>
      </c>
      <c r="AA25">
        <f t="shared" si="1"/>
        <v>0</v>
      </c>
      <c r="AB25" s="11">
        <f t="shared" si="2"/>
        <v>20</v>
      </c>
      <c r="AC25">
        <f t="shared" si="3"/>
        <v>20</v>
      </c>
    </row>
    <row r="26" spans="1:29" x14ac:dyDescent="0.25">
      <c r="A26" t="s">
        <v>26</v>
      </c>
      <c r="B26">
        <v>10</v>
      </c>
      <c r="C26">
        <v>5</v>
      </c>
      <c r="D26">
        <v>0</v>
      </c>
      <c r="E26">
        <v>0</v>
      </c>
      <c r="F26">
        <v>10</v>
      </c>
      <c r="G26">
        <v>5</v>
      </c>
      <c r="H26">
        <v>5</v>
      </c>
      <c r="I26">
        <v>0</v>
      </c>
      <c r="J26">
        <v>10</v>
      </c>
      <c r="K26">
        <f>IF(C26&lt;B26,B26-C26,0)</f>
        <v>5</v>
      </c>
      <c r="L26">
        <f>IF(D26&lt;C26,C26-D26,0)</f>
        <v>5</v>
      </c>
      <c r="M26">
        <f>IF(E26&lt;D26,D26-E26,0)</f>
        <v>0</v>
      </c>
      <c r="N26">
        <f>IF(F26&lt;E26,E26-F26,0)</f>
        <v>0</v>
      </c>
      <c r="O26">
        <f>IF(G26&lt;F26,F26-G26,0)</f>
        <v>5</v>
      </c>
      <c r="P26">
        <f>IF(H26&lt;G26,G26-H26,0)</f>
        <v>0</v>
      </c>
      <c r="Q26">
        <f>IF(I26&lt;H26,H26-I26,0)</f>
        <v>5</v>
      </c>
      <c r="R26">
        <f>IF(J26&lt;I26,I26-J26,0)</f>
        <v>0</v>
      </c>
      <c r="S26">
        <f>IF(T26&lt;=0,T26*B26,T26*B26-B26)</f>
        <v>20</v>
      </c>
      <c r="T26">
        <f>IFERROR(COUNTIF(C26:J26,0),"")</f>
        <v>3</v>
      </c>
      <c r="U26">
        <f>SUM(K26:R26)+S26</f>
        <v>40</v>
      </c>
      <c r="V26">
        <f>MEDIAN(K26:R26)</f>
        <v>2.5</v>
      </c>
      <c r="W26">
        <f>SUM(K26:R26)</f>
        <v>20</v>
      </c>
      <c r="X26" s="8">
        <f>W26*'Store Warehoouse Rerorders'!J26</f>
        <v>12</v>
      </c>
      <c r="Y26" s="8">
        <f>W26*'Store Warehoouse Rerorders'!F26</f>
        <v>10</v>
      </c>
      <c r="Z26" s="8">
        <f t="shared" si="0"/>
        <v>2</v>
      </c>
      <c r="AA26">
        <f t="shared" si="1"/>
        <v>0.375</v>
      </c>
      <c r="AB26" s="11">
        <f t="shared" si="2"/>
        <v>19.850000000000001</v>
      </c>
      <c r="AC26">
        <f t="shared" si="3"/>
        <v>40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20</v>
      </c>
    </row>
    <row r="28" spans="1:29" x14ac:dyDescent="0.25">
      <c r="A28" t="s">
        <v>27</v>
      </c>
      <c r="B28">
        <v>15</v>
      </c>
      <c r="C28">
        <v>10</v>
      </c>
      <c r="D28">
        <v>0</v>
      </c>
      <c r="E28">
        <v>0</v>
      </c>
      <c r="F28">
        <v>5</v>
      </c>
      <c r="G28">
        <v>10</v>
      </c>
      <c r="H28">
        <v>5</v>
      </c>
      <c r="I28">
        <v>10</v>
      </c>
      <c r="J28">
        <v>10</v>
      </c>
      <c r="K28">
        <f>IF(C28&lt;B28,B28-C28,0)</f>
        <v>5</v>
      </c>
      <c r="L28">
        <f>IF(D28&lt;C28,C28-D28,0)</f>
        <v>10</v>
      </c>
      <c r="M28">
        <f>IF(E28&lt;D28,D28-E28,0)</f>
        <v>0</v>
      </c>
      <c r="N28">
        <f>IF(F28&lt;E28,E28-F28,0)</f>
        <v>0</v>
      </c>
      <c r="O28">
        <f>IF(G28&lt;F28,F28-G28,0)</f>
        <v>0</v>
      </c>
      <c r="P28">
        <f>IF(H28&lt;G28,G28-H28,0)</f>
        <v>5</v>
      </c>
      <c r="Q28">
        <f>IF(I28&lt;H28,H28-I28,0)</f>
        <v>0</v>
      </c>
      <c r="R28">
        <f>IF(J28&lt;I28,I28-J28,0)</f>
        <v>0</v>
      </c>
      <c r="S28">
        <f>IF(T28&lt;=0,T28*B28,T28*B28-B28)</f>
        <v>15</v>
      </c>
      <c r="T28">
        <f>IFERROR(COUNTIF(C28:J28,0),"")</f>
        <v>2</v>
      </c>
      <c r="U28">
        <f>SUM(K28:R28)+S28</f>
        <v>35</v>
      </c>
      <c r="V28">
        <f>MEDIAN(K28:R28)</f>
        <v>0</v>
      </c>
      <c r="W28">
        <f>SUM(K28:R28)</f>
        <v>20</v>
      </c>
      <c r="X28" s="8">
        <f>W28*'Store Warehoouse Rerorders'!J28</f>
        <v>72</v>
      </c>
      <c r="Y28" s="8">
        <f>W28*'Store Warehoouse Rerorders'!F28</f>
        <v>60</v>
      </c>
      <c r="Z28" s="8">
        <f t="shared" si="0"/>
        <v>12</v>
      </c>
      <c r="AA28">
        <f t="shared" si="1"/>
        <v>0.25</v>
      </c>
      <c r="AB28" s="11">
        <f t="shared" si="2"/>
        <v>19.899999999999999</v>
      </c>
      <c r="AC28">
        <f t="shared" si="3"/>
        <v>20</v>
      </c>
    </row>
    <row r="29" spans="1:29" x14ac:dyDescent="0.25">
      <c r="A29" t="s">
        <v>28</v>
      </c>
      <c r="B29">
        <v>15</v>
      </c>
      <c r="C29">
        <v>15</v>
      </c>
      <c r="D29">
        <v>0</v>
      </c>
      <c r="E29">
        <v>5</v>
      </c>
      <c r="F29">
        <v>15</v>
      </c>
      <c r="G29">
        <v>10</v>
      </c>
      <c r="H29">
        <v>10</v>
      </c>
      <c r="I29">
        <v>10</v>
      </c>
      <c r="J29">
        <v>15</v>
      </c>
      <c r="K29">
        <f>IF(C29&lt;B29,B29-C29,0)</f>
        <v>0</v>
      </c>
      <c r="L29">
        <f>IF(D29&lt;C29,C29-D29,0)</f>
        <v>15</v>
      </c>
      <c r="M29">
        <f>IF(E29&lt;D29,D29-E29,0)</f>
        <v>0</v>
      </c>
      <c r="N29">
        <f>IF(F29&lt;E29,E29-F29,0)</f>
        <v>0</v>
      </c>
      <c r="O29">
        <f>IF(G29&lt;F29,F29-G29,0)</f>
        <v>5</v>
      </c>
      <c r="P29">
        <f>IF(H29&lt;G29,G29-H29,0)</f>
        <v>0</v>
      </c>
      <c r="Q29">
        <f>IF(I29&lt;H29,H29-I29,0)</f>
        <v>0</v>
      </c>
      <c r="R29">
        <f>IF(J29&lt;I29,I29-J29,0)</f>
        <v>0</v>
      </c>
      <c r="S29">
        <f>IF(T29&lt;=0,T29*B29,T29*B29-B29)</f>
        <v>0</v>
      </c>
      <c r="T29">
        <f>IFERROR(COUNTIF(C29:J29,0),"")</f>
        <v>1</v>
      </c>
      <c r="U29">
        <f>SUM(K29:R29)+S29</f>
        <v>20</v>
      </c>
      <c r="V29">
        <f>MEDIAN(K29:R29)</f>
        <v>0</v>
      </c>
      <c r="W29">
        <f>SUM(K29:R29)</f>
        <v>20</v>
      </c>
      <c r="X29" s="8">
        <f>W29*'Store Warehoouse Rerorders'!J29</f>
        <v>108</v>
      </c>
      <c r="Y29" s="8">
        <f>W29*'Store Warehoouse Rerorders'!F29</f>
        <v>90</v>
      </c>
      <c r="Z29" s="8">
        <f t="shared" si="0"/>
        <v>18</v>
      </c>
      <c r="AA29">
        <f t="shared" si="1"/>
        <v>0.125</v>
      </c>
      <c r="AB29" s="11">
        <f t="shared" si="2"/>
        <v>19.95</v>
      </c>
      <c r="AC29">
        <f t="shared" si="3"/>
        <v>40</v>
      </c>
    </row>
    <row r="30" spans="1:29" x14ac:dyDescent="0.25">
      <c r="A30" t="s">
        <v>24</v>
      </c>
      <c r="B30">
        <v>10</v>
      </c>
      <c r="C30">
        <v>10</v>
      </c>
      <c r="D30">
        <v>10</v>
      </c>
      <c r="E30">
        <v>10</v>
      </c>
      <c r="F30">
        <v>0</v>
      </c>
      <c r="G30">
        <v>5</v>
      </c>
      <c r="H30">
        <v>10</v>
      </c>
      <c r="I30">
        <v>0</v>
      </c>
      <c r="J30">
        <v>0</v>
      </c>
      <c r="K30">
        <f>IF(C30&lt;B30,B30-C30,0)</f>
        <v>0</v>
      </c>
      <c r="L30">
        <f>IF(D30&lt;C30,C30-D30,0)</f>
        <v>0</v>
      </c>
      <c r="M30">
        <f>IF(E30&lt;D30,D30-E30,0)</f>
        <v>0</v>
      </c>
      <c r="N30">
        <f>IF(F30&lt;E30,E30-F30,0)</f>
        <v>10</v>
      </c>
      <c r="O30">
        <f>IF(G30&lt;F30,F30-G30,0)</f>
        <v>0</v>
      </c>
      <c r="P30">
        <f>IF(H30&lt;G30,G30-H30,0)</f>
        <v>0</v>
      </c>
      <c r="Q30">
        <f>IF(I30&lt;H30,H30-I30,0)</f>
        <v>10</v>
      </c>
      <c r="R30">
        <f>IF(J30&lt;I30,I30-J30,0)</f>
        <v>0</v>
      </c>
      <c r="S30">
        <f>IF(T30&lt;=0,T30*B30,T30*B30-B30)</f>
        <v>20</v>
      </c>
      <c r="T30">
        <f>IFERROR(COUNTIF(C30:J30,0),"")</f>
        <v>3</v>
      </c>
      <c r="U30">
        <f>SUM(K30:R30)+S30</f>
        <v>40</v>
      </c>
      <c r="V30">
        <f>MEDIAN(K30:R30)</f>
        <v>0</v>
      </c>
      <c r="W30">
        <f>SUM(K30:R30)</f>
        <v>20</v>
      </c>
      <c r="X30" s="8">
        <f>W30*'Store Warehoouse Rerorders'!J30</f>
        <v>192</v>
      </c>
      <c r="Y30" s="8">
        <f>W30*'Store Warehoouse Rerorders'!F30</f>
        <v>160</v>
      </c>
      <c r="Z30" s="8">
        <f t="shared" si="0"/>
        <v>32</v>
      </c>
      <c r="AA30">
        <f t="shared" si="1"/>
        <v>0.375</v>
      </c>
      <c r="AB30" s="11">
        <f t="shared" si="2"/>
        <v>19.850000000000001</v>
      </c>
      <c r="AC30">
        <f t="shared" si="3"/>
        <v>40</v>
      </c>
    </row>
    <row r="31" spans="1:29" x14ac:dyDescent="0.25">
      <c r="A31" t="s">
        <v>25</v>
      </c>
      <c r="B31">
        <v>10</v>
      </c>
      <c r="C31">
        <v>10</v>
      </c>
      <c r="D31">
        <v>0</v>
      </c>
      <c r="E31">
        <v>5</v>
      </c>
      <c r="F31">
        <v>10</v>
      </c>
      <c r="G31">
        <v>5</v>
      </c>
      <c r="H31">
        <v>5</v>
      </c>
      <c r="I31">
        <v>10</v>
      </c>
      <c r="J31">
        <v>10</v>
      </c>
      <c r="K31">
        <f>IF(C31&lt;B31,B31-C31,0)</f>
        <v>0</v>
      </c>
      <c r="L31">
        <f>IF(D31&lt;C31,C31-D31,0)</f>
        <v>10</v>
      </c>
      <c r="M31">
        <f>IF(E31&lt;D31,D31-E31,0)</f>
        <v>0</v>
      </c>
      <c r="N31">
        <f>IF(F31&lt;E31,E31-F31,0)</f>
        <v>0</v>
      </c>
      <c r="O31">
        <f>IF(G31&lt;F31,F31-G31,0)</f>
        <v>5</v>
      </c>
      <c r="P31">
        <f>IF(H31&lt;G31,G31-H31,0)</f>
        <v>0</v>
      </c>
      <c r="Q31">
        <f>IF(I31&lt;H31,H31-I31,0)</f>
        <v>0</v>
      </c>
      <c r="R31">
        <f>IF(J31&lt;I31,I31-J31,0)</f>
        <v>0</v>
      </c>
      <c r="S31">
        <f>IF(T31&lt;=0,T31*B31,T31*B31-B31)</f>
        <v>0</v>
      </c>
      <c r="T31">
        <f>IFERROR(COUNTIF(C31:J31,0),"")</f>
        <v>1</v>
      </c>
      <c r="U31">
        <f>SUM(K31:R31)+S31</f>
        <v>15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0.125</v>
      </c>
      <c r="AB31" s="11">
        <f t="shared" si="2"/>
        <v>14.933333333333334</v>
      </c>
      <c r="AC31">
        <f t="shared" si="3"/>
        <v>35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2"/>
  <sheetViews>
    <sheetView tabSelected="1" topLeftCell="I1" zoomScale="75" zoomScaleNormal="75" workbookViewId="0">
      <selection activeCell="AC4" sqref="AC4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ht="13.5" customHeight="1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15</v>
      </c>
      <c r="D4">
        <v>0</v>
      </c>
      <c r="E4">
        <v>10</v>
      </c>
      <c r="F4">
        <v>15</v>
      </c>
      <c r="G4">
        <v>10</v>
      </c>
      <c r="H4">
        <v>0</v>
      </c>
      <c r="I4">
        <v>5</v>
      </c>
      <c r="J4">
        <v>10</v>
      </c>
      <c r="K4">
        <f>IF(C4&lt;B4,B4-C4,0)</f>
        <v>5</v>
      </c>
      <c r="L4">
        <f>IF(D4&lt;C4,C4-D4,0)</f>
        <v>15</v>
      </c>
      <c r="M4">
        <f>IF(E4&lt;D4,D4-E4,0)</f>
        <v>0</v>
      </c>
      <c r="N4">
        <f>IF(F4&lt;E4,E4-F4,0)</f>
        <v>0</v>
      </c>
      <c r="O4">
        <f>IF(G4&lt;F4,F4-G4,0)</f>
        <v>5</v>
      </c>
      <c r="P4">
        <f>IF(H4&lt;G4,G4-H4,0)</f>
        <v>10</v>
      </c>
      <c r="Q4">
        <f>IF(I4&lt;H4,H4-I4,0)</f>
        <v>0</v>
      </c>
      <c r="R4">
        <f>IF(J4&lt;I4,I4-J4,0)</f>
        <v>0</v>
      </c>
      <c r="S4">
        <f>IF(T4&lt;=0,T4*B4,T4*B4-B4)</f>
        <v>20</v>
      </c>
      <c r="T4">
        <f>IFERROR(COUNTIF(C4:J4,0),"")</f>
        <v>2</v>
      </c>
      <c r="U4">
        <f>SUM(K4:R4)+S4</f>
        <v>55</v>
      </c>
      <c r="V4">
        <f>MEDIAN(K4:R4)</f>
        <v>2.5</v>
      </c>
      <c r="W4">
        <f>SUM(K4:R4)</f>
        <v>35</v>
      </c>
      <c r="X4" s="8">
        <f>W4*'Store Warehoouse Rerorders'!J4</f>
        <v>126</v>
      </c>
      <c r="Y4" s="8">
        <f>W4*'Store Warehoouse Rerorders'!F4</f>
        <v>105</v>
      </c>
      <c r="Z4" s="8">
        <f>X4-Y4</f>
        <v>21</v>
      </c>
      <c r="AA4">
        <f>T4/8</f>
        <v>0.25</v>
      </c>
      <c r="AB4" s="11">
        <f>IFERROR(W4-T4/W4,0)</f>
        <v>34.942857142857143</v>
      </c>
      <c r="AC4">
        <f>W4</f>
        <v>35</v>
      </c>
    </row>
    <row r="5" spans="1:29" x14ac:dyDescent="0.25">
      <c r="A5" t="s">
        <v>3</v>
      </c>
      <c r="B5">
        <v>15</v>
      </c>
      <c r="C5">
        <v>5</v>
      </c>
      <c r="D5">
        <v>0</v>
      </c>
      <c r="E5">
        <v>5</v>
      </c>
      <c r="F5">
        <v>0</v>
      </c>
      <c r="G5">
        <v>5</v>
      </c>
      <c r="H5">
        <v>0</v>
      </c>
      <c r="I5">
        <v>5</v>
      </c>
      <c r="J5">
        <v>10</v>
      </c>
      <c r="K5">
        <f>IF(C5&lt;B5,B5-C5,0)</f>
        <v>10</v>
      </c>
      <c r="L5">
        <f>IF(D5&lt;C5,C5-D5,0)</f>
        <v>5</v>
      </c>
      <c r="M5">
        <f>IF(E5&lt;D5,D5-E5,0)</f>
        <v>0</v>
      </c>
      <c r="N5">
        <f>IF(F5&lt;E5,E5-F5,0)</f>
        <v>5</v>
      </c>
      <c r="O5">
        <f>IF(G5&lt;F5,F5-G5,0)</f>
        <v>0</v>
      </c>
      <c r="P5">
        <f>IF(H5&lt;G5,G5-H5,0)</f>
        <v>5</v>
      </c>
      <c r="Q5">
        <f>IF(I5&lt;H5,H5-I5,0)</f>
        <v>0</v>
      </c>
      <c r="R5">
        <f>IF(J5&lt;I5,I5-J5,0)</f>
        <v>0</v>
      </c>
      <c r="S5">
        <f>IF(T5&lt;=0,T5*B5,T5*B5-B5)</f>
        <v>30</v>
      </c>
      <c r="T5">
        <f>IFERROR(COUNTIF(C5:J5,0),"")</f>
        <v>3</v>
      </c>
      <c r="U5">
        <f>SUM(K5:R5)+S5</f>
        <v>55</v>
      </c>
      <c r="V5">
        <f>MEDIAN(K5:R5)</f>
        <v>2.5</v>
      </c>
      <c r="W5">
        <f>SUM(K5:R5)</f>
        <v>25</v>
      </c>
      <c r="X5" s="8">
        <f>W5*'Store Warehoouse Rerorders'!J5</f>
        <v>75</v>
      </c>
      <c r="Y5" s="8">
        <f>W5*'Store Warehoouse Rerorders'!F5</f>
        <v>62.5</v>
      </c>
      <c r="Z5" s="8">
        <f t="shared" ref="Z5:Z31" si="0">X5-Y5</f>
        <v>12.5</v>
      </c>
      <c r="AA5">
        <f t="shared" ref="AA5:AA31" si="1">T5/8</f>
        <v>0.375</v>
      </c>
      <c r="AB5" s="11">
        <f t="shared" ref="AB5:AB31" si="2">IFERROR(W5-T5/W5,0)</f>
        <v>24.88</v>
      </c>
      <c r="AC5">
        <f>W5+W4</f>
        <v>60</v>
      </c>
    </row>
    <row r="6" spans="1:29" x14ac:dyDescent="0.25">
      <c r="A6" t="s">
        <v>4</v>
      </c>
      <c r="B6">
        <v>20</v>
      </c>
      <c r="C6">
        <v>20</v>
      </c>
      <c r="D6">
        <v>0</v>
      </c>
      <c r="E6">
        <v>10</v>
      </c>
      <c r="F6">
        <v>20</v>
      </c>
      <c r="G6">
        <v>0</v>
      </c>
      <c r="H6">
        <v>0</v>
      </c>
      <c r="I6">
        <v>0</v>
      </c>
      <c r="J6">
        <v>0</v>
      </c>
      <c r="K6">
        <f>IF(C6&lt;B6,B6-C6,0)</f>
        <v>0</v>
      </c>
      <c r="L6">
        <f>IF(D6&lt;C6,C6-D6,0)</f>
        <v>20</v>
      </c>
      <c r="M6">
        <f>IF(E6&lt;D6,D6-E6,0)</f>
        <v>0</v>
      </c>
      <c r="N6">
        <f>IF(F6&lt;E6,E6-F6,0)</f>
        <v>0</v>
      </c>
      <c r="O6">
        <f>IF(G6&lt;F6,F6-G6,0)</f>
        <v>20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80</v>
      </c>
      <c r="T6">
        <f>IFERROR(COUNTIF(C6:J6,0),"")</f>
        <v>5</v>
      </c>
      <c r="U6">
        <f>SUM(K6:R6)+S6</f>
        <v>120</v>
      </c>
      <c r="V6">
        <f>MEDIAN(K6:R6)</f>
        <v>0</v>
      </c>
      <c r="W6">
        <f>SUM(K6:R6)</f>
        <v>40</v>
      </c>
      <c r="X6" s="8">
        <f>W6*'Store Warehoouse Rerorders'!J6</f>
        <v>96</v>
      </c>
      <c r="Y6" s="8">
        <f>W6*'Store Warehoouse Rerorders'!F6</f>
        <v>80</v>
      </c>
      <c r="Z6" s="8">
        <f t="shared" si="0"/>
        <v>16</v>
      </c>
      <c r="AA6">
        <f t="shared" si="1"/>
        <v>0.625</v>
      </c>
      <c r="AB6" s="11">
        <f t="shared" si="2"/>
        <v>39.875</v>
      </c>
      <c r="AC6">
        <f t="shared" ref="AC6:AC31" si="3">W6+W5</f>
        <v>65</v>
      </c>
    </row>
    <row r="7" spans="1:29" x14ac:dyDescent="0.25">
      <c r="A7" t="s">
        <v>5</v>
      </c>
      <c r="B7">
        <v>20</v>
      </c>
      <c r="C7">
        <v>0</v>
      </c>
      <c r="D7">
        <v>10</v>
      </c>
      <c r="E7">
        <v>0</v>
      </c>
      <c r="F7">
        <v>10</v>
      </c>
      <c r="G7">
        <v>5</v>
      </c>
      <c r="H7">
        <v>5</v>
      </c>
      <c r="I7">
        <v>10</v>
      </c>
      <c r="J7">
        <v>0</v>
      </c>
      <c r="K7">
        <f>IF(C7&lt;B7,B7-C7,0)</f>
        <v>20</v>
      </c>
      <c r="L7">
        <f>IF(D7&lt;C7,C7-D7,0)</f>
        <v>0</v>
      </c>
      <c r="M7">
        <f>IF(E7&lt;D7,D7-E7,0)</f>
        <v>10</v>
      </c>
      <c r="N7">
        <f>IF(F7&lt;E7,E7-F7,0)</f>
        <v>0</v>
      </c>
      <c r="O7">
        <f>IF(G7&lt;F7,F7-G7,0)</f>
        <v>5</v>
      </c>
      <c r="P7">
        <f>IF(H7&lt;G7,G7-H7,0)</f>
        <v>0</v>
      </c>
      <c r="Q7">
        <f>IF(I7&lt;H7,H7-I7,0)</f>
        <v>0</v>
      </c>
      <c r="R7">
        <f>IF(J7&lt;I7,I7-J7,0)</f>
        <v>10</v>
      </c>
      <c r="S7">
        <f>IF(T7&lt;=0,T7*B7,T7*B7-B7)</f>
        <v>40</v>
      </c>
      <c r="T7">
        <f>IFERROR(COUNTIF(C7:J7,0),"")</f>
        <v>3</v>
      </c>
      <c r="U7">
        <f>SUM(K7:R7)+S7</f>
        <v>85</v>
      </c>
      <c r="V7">
        <f>MEDIAN(K7:R7)</f>
        <v>2.5</v>
      </c>
      <c r="W7">
        <f>SUM(K7:R7)</f>
        <v>45</v>
      </c>
      <c r="X7" s="8">
        <f>W7*'Store Warehoouse Rerorders'!J7</f>
        <v>189</v>
      </c>
      <c r="Y7" s="8">
        <f>W7*'Store Warehoouse Rerorders'!F7</f>
        <v>157.5</v>
      </c>
      <c r="Z7" s="8">
        <f t="shared" si="0"/>
        <v>31.5</v>
      </c>
      <c r="AA7">
        <f t="shared" si="1"/>
        <v>0.375</v>
      </c>
      <c r="AB7" s="11">
        <f t="shared" si="2"/>
        <v>44.93333333333333</v>
      </c>
      <c r="AC7">
        <f t="shared" si="3"/>
        <v>85</v>
      </c>
    </row>
    <row r="8" spans="1:29" x14ac:dyDescent="0.25">
      <c r="A8" t="s">
        <v>2</v>
      </c>
      <c r="B8">
        <v>20</v>
      </c>
      <c r="C8">
        <v>0</v>
      </c>
      <c r="D8">
        <v>5</v>
      </c>
      <c r="E8">
        <v>20</v>
      </c>
      <c r="F8">
        <v>10</v>
      </c>
      <c r="G8">
        <v>10</v>
      </c>
      <c r="H8">
        <v>5</v>
      </c>
      <c r="I8">
        <v>10</v>
      </c>
      <c r="J8">
        <v>20</v>
      </c>
      <c r="K8">
        <f>IF(C8&lt;B8,B8-C8,0)</f>
        <v>20</v>
      </c>
      <c r="L8">
        <f>IF(D8&lt;C8,C8-D8,0)</f>
        <v>0</v>
      </c>
      <c r="M8">
        <f>IF(E8&lt;D8,D8-E8,0)</f>
        <v>0</v>
      </c>
      <c r="N8">
        <f>IF(F8&lt;E8,E8-F8,0)</f>
        <v>10</v>
      </c>
      <c r="O8">
        <f>IF(G8&lt;F8,F8-G8,0)</f>
        <v>0</v>
      </c>
      <c r="P8">
        <f>IF(H8&lt;G8,G8-H8,0)</f>
        <v>5</v>
      </c>
      <c r="Q8">
        <f>IF(I8&lt;H8,H8-I8,0)</f>
        <v>0</v>
      </c>
      <c r="R8">
        <f>IF(J8&lt;I8,I8-J8,0)</f>
        <v>0</v>
      </c>
      <c r="S8">
        <f>IF(T8&lt;=0,T8*B8,T8*B8-B8)</f>
        <v>0</v>
      </c>
      <c r="T8">
        <f>IFERROR(COUNTIF(C8:J8,0),"")</f>
        <v>1</v>
      </c>
      <c r="U8">
        <f>SUM(K8:R8)+S8</f>
        <v>35</v>
      </c>
      <c r="V8">
        <f>MEDIAN(K8:R8)</f>
        <v>0</v>
      </c>
      <c r="W8">
        <f>SUM(K8:R8)</f>
        <v>35</v>
      </c>
      <c r="X8" s="8">
        <f>W8*'Store Warehoouse Rerorders'!J8</f>
        <v>168</v>
      </c>
      <c r="Y8" s="8">
        <f>W8*'Store Warehoouse Rerorders'!F8</f>
        <v>140</v>
      </c>
      <c r="Z8" s="8">
        <f t="shared" si="0"/>
        <v>28</v>
      </c>
      <c r="AA8">
        <f t="shared" si="1"/>
        <v>0.125</v>
      </c>
      <c r="AB8" s="11">
        <f t="shared" si="2"/>
        <v>34.971428571428568</v>
      </c>
      <c r="AC8">
        <f t="shared" si="3"/>
        <v>80</v>
      </c>
    </row>
    <row r="9" spans="1:29" x14ac:dyDescent="0.25">
      <c r="A9" t="s">
        <v>16</v>
      </c>
      <c r="B9">
        <v>20</v>
      </c>
      <c r="C9">
        <v>20</v>
      </c>
      <c r="D9">
        <v>0</v>
      </c>
      <c r="E9">
        <v>10</v>
      </c>
      <c r="F9">
        <v>20</v>
      </c>
      <c r="G9">
        <v>10</v>
      </c>
      <c r="H9">
        <v>0</v>
      </c>
      <c r="I9">
        <v>20</v>
      </c>
      <c r="J9">
        <v>10</v>
      </c>
      <c r="K9">
        <f>IF(C9&lt;B9,B9-C9,0)</f>
        <v>0</v>
      </c>
      <c r="L9">
        <f>IF(D9&lt;C9,C9-D9,0)</f>
        <v>20</v>
      </c>
      <c r="M9">
        <f>IF(E9&lt;D9,D9-E9,0)</f>
        <v>0</v>
      </c>
      <c r="N9">
        <f>IF(F9&lt;E9,E9-F9,0)</f>
        <v>0</v>
      </c>
      <c r="O9">
        <f>IF(G9&lt;F9,F9-G9,0)</f>
        <v>10</v>
      </c>
      <c r="P9">
        <f>IF(H9&lt;G9,G9-H9,0)</f>
        <v>10</v>
      </c>
      <c r="Q9">
        <f>IF(I9&lt;H9,H9-I9,0)</f>
        <v>0</v>
      </c>
      <c r="R9">
        <f>IF(J9&lt;I9,I9-J9,0)</f>
        <v>10</v>
      </c>
      <c r="S9">
        <f>IF(T9&lt;=0,T9*B9,T9*B9-B9)</f>
        <v>20</v>
      </c>
      <c r="T9">
        <f>IFERROR(COUNTIF(C9:J9,0),"")</f>
        <v>2</v>
      </c>
      <c r="U9">
        <f>SUM(K9:R9)+S9</f>
        <v>70</v>
      </c>
      <c r="V9">
        <f>MEDIAN(K9:R9)</f>
        <v>5</v>
      </c>
      <c r="W9">
        <f>SUM(K9:R9)</f>
        <v>50</v>
      </c>
      <c r="X9" s="8">
        <f>W9*'Store Warehoouse Rerorders'!J9</f>
        <v>210</v>
      </c>
      <c r="Y9" s="8">
        <f>W9*'Store Warehoouse Rerorders'!F9</f>
        <v>175</v>
      </c>
      <c r="Z9" s="8">
        <f t="shared" si="0"/>
        <v>35</v>
      </c>
      <c r="AA9">
        <f t="shared" si="1"/>
        <v>0.25</v>
      </c>
      <c r="AB9" s="11">
        <f t="shared" si="2"/>
        <v>49.96</v>
      </c>
      <c r="AC9">
        <f t="shared" si="3"/>
        <v>85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t="s">
        <v>7</v>
      </c>
      <c r="B11">
        <v>20</v>
      </c>
      <c r="C11">
        <v>10</v>
      </c>
      <c r="D11">
        <v>15</v>
      </c>
      <c r="E11">
        <v>10</v>
      </c>
      <c r="F11">
        <v>15</v>
      </c>
      <c r="G11">
        <v>5</v>
      </c>
      <c r="H11">
        <v>10</v>
      </c>
      <c r="I11">
        <v>10</v>
      </c>
      <c r="J11">
        <v>10</v>
      </c>
      <c r="K11">
        <f>IF(C11&lt;B11,B11-C11,0)</f>
        <v>10</v>
      </c>
      <c r="L11">
        <f>IF(D11&lt;C11,C11-D11,0)</f>
        <v>0</v>
      </c>
      <c r="M11">
        <f>IF(E11&lt;D11,D11-E11,0)</f>
        <v>5</v>
      </c>
      <c r="N11">
        <f>IF(F11&lt;E11,E11-F11,0)</f>
        <v>0</v>
      </c>
      <c r="O11">
        <f>IF(G11&lt;F11,F11-G11,0)</f>
        <v>10</v>
      </c>
      <c r="P11">
        <f>IF(H11&lt;G11,G11-H11,0)</f>
        <v>0</v>
      </c>
      <c r="Q11">
        <f>IF(I11&lt;H11,H11-I11,0)</f>
        <v>0</v>
      </c>
      <c r="R11">
        <f>IF(J11&lt;I11,I11-J11,0)</f>
        <v>0</v>
      </c>
      <c r="S11">
        <f>IF(T11&lt;=0,T11*B11,T11*B11-B11)</f>
        <v>0</v>
      </c>
      <c r="T11">
        <f>IFERROR(COUNTIF(C11:J11,0),"")</f>
        <v>0</v>
      </c>
      <c r="U11">
        <f>SUM(K11:R11)+S11</f>
        <v>25</v>
      </c>
      <c r="V11">
        <f>MEDIAN(K11:R11)</f>
        <v>0</v>
      </c>
      <c r="W11">
        <f>SUM(K11:R11)</f>
        <v>25</v>
      </c>
      <c r="X11" s="8">
        <f>W11*'Store Warehoouse Rerorders'!J11</f>
        <v>90</v>
      </c>
      <c r="Y11" s="8">
        <f>W11*'Store Warehoouse Rerorders'!F11</f>
        <v>75</v>
      </c>
      <c r="Z11" s="8">
        <f t="shared" si="0"/>
        <v>15</v>
      </c>
      <c r="AA11">
        <f t="shared" si="1"/>
        <v>0</v>
      </c>
      <c r="AB11" s="11">
        <f t="shared" si="2"/>
        <v>25</v>
      </c>
      <c r="AC11">
        <f t="shared" si="3"/>
        <v>25</v>
      </c>
    </row>
    <row r="12" spans="1:29" x14ac:dyDescent="0.25">
      <c r="A12" t="s">
        <v>17</v>
      </c>
      <c r="B12">
        <v>20</v>
      </c>
      <c r="C12">
        <v>20</v>
      </c>
      <c r="D12">
        <v>0</v>
      </c>
      <c r="E12">
        <v>10</v>
      </c>
      <c r="F12">
        <v>0</v>
      </c>
      <c r="G12">
        <v>0</v>
      </c>
      <c r="H12">
        <v>5</v>
      </c>
      <c r="I12">
        <v>20</v>
      </c>
      <c r="J12">
        <v>5</v>
      </c>
      <c r="K12">
        <f>IF(C12&lt;B12,B12-C12,0)</f>
        <v>0</v>
      </c>
      <c r="L12">
        <f>IF(D12&lt;C12,C12-D12,0)</f>
        <v>20</v>
      </c>
      <c r="M12">
        <f>IF(E12&lt;D12,D12-E12,0)</f>
        <v>0</v>
      </c>
      <c r="N12">
        <f>IF(F12&lt;E12,E12-F12,0)</f>
        <v>10</v>
      </c>
      <c r="O12">
        <f>IF(G12&lt;F12,F12-G12,0)</f>
        <v>0</v>
      </c>
      <c r="P12">
        <f>IF(H12&lt;G12,G12-H12,0)</f>
        <v>0</v>
      </c>
      <c r="Q12">
        <f>IF(I12&lt;H12,H12-I12,0)</f>
        <v>0</v>
      </c>
      <c r="R12">
        <f>IF(J12&lt;I12,I12-J12,0)</f>
        <v>15</v>
      </c>
      <c r="S12">
        <f>IF(T12&lt;=0,T12*B12,T12*B12-B12)</f>
        <v>40</v>
      </c>
      <c r="T12">
        <f>IFERROR(COUNTIF(C12:J12,0),"")</f>
        <v>3</v>
      </c>
      <c r="U12">
        <f>SUM(K12:R12)+S12</f>
        <v>85</v>
      </c>
      <c r="V12">
        <f>MEDIAN(K12:R12)</f>
        <v>0</v>
      </c>
      <c r="W12">
        <f>SUM(K12:R12)</f>
        <v>45</v>
      </c>
      <c r="X12" s="8">
        <f>W12*'Store Warehoouse Rerorders'!J12</f>
        <v>189</v>
      </c>
      <c r="Y12" s="8">
        <f>W12*'Store Warehoouse Rerorders'!F12</f>
        <v>157.5</v>
      </c>
      <c r="Z12" s="8">
        <f t="shared" si="0"/>
        <v>31.5</v>
      </c>
      <c r="AA12">
        <f t="shared" si="1"/>
        <v>0.375</v>
      </c>
      <c r="AB12" s="11">
        <f t="shared" si="2"/>
        <v>44.93333333333333</v>
      </c>
      <c r="AC12">
        <f t="shared" si="3"/>
        <v>70</v>
      </c>
    </row>
    <row r="13" spans="1:29" x14ac:dyDescent="0.25">
      <c r="A13" t="s">
        <v>8</v>
      </c>
      <c r="B13">
        <v>20</v>
      </c>
      <c r="C13">
        <v>0</v>
      </c>
      <c r="D13">
        <v>10</v>
      </c>
      <c r="E13">
        <v>0</v>
      </c>
      <c r="F13">
        <v>0</v>
      </c>
      <c r="G13">
        <v>5</v>
      </c>
      <c r="H13">
        <v>5</v>
      </c>
      <c r="I13">
        <v>10</v>
      </c>
      <c r="J13">
        <v>0</v>
      </c>
      <c r="K13">
        <f>IF(C13&lt;B13,B13-C13,0)</f>
        <v>20</v>
      </c>
      <c r="L13">
        <f>IF(D13&lt;C13,C13-D13,0)</f>
        <v>0</v>
      </c>
      <c r="M13">
        <f>IF(E13&lt;D13,D13-E13,0)</f>
        <v>10</v>
      </c>
      <c r="N13">
        <f>IF(F13&lt;E13,E13-F13,0)</f>
        <v>0</v>
      </c>
      <c r="O13">
        <f>IF(G13&lt;F13,F13-G13,0)</f>
        <v>0</v>
      </c>
      <c r="P13">
        <f>IF(H13&lt;G13,G13-H13,0)</f>
        <v>0</v>
      </c>
      <c r="Q13">
        <f>IF(I13&lt;H13,H13-I13,0)</f>
        <v>0</v>
      </c>
      <c r="R13">
        <f>IF(J13&lt;I13,I13-J13,0)</f>
        <v>10</v>
      </c>
      <c r="S13">
        <f>IF(T13&lt;=0,T13*B13,T13*B13-B13)</f>
        <v>60</v>
      </c>
      <c r="T13">
        <f>IFERROR(COUNTIF(C13:J13,0),"")</f>
        <v>4</v>
      </c>
      <c r="U13">
        <f>SUM(K13:R13)+S13</f>
        <v>100</v>
      </c>
      <c r="V13">
        <f>MEDIAN(K13:R13)</f>
        <v>0</v>
      </c>
      <c r="W13">
        <f>SUM(K13:R13)</f>
        <v>40</v>
      </c>
      <c r="X13" s="8">
        <f>W13*'Store Warehoouse Rerorders'!J13</f>
        <v>192</v>
      </c>
      <c r="Y13" s="8">
        <f>W13*'Store Warehoouse Rerorders'!F13</f>
        <v>160</v>
      </c>
      <c r="Z13" s="8">
        <f t="shared" si="0"/>
        <v>32</v>
      </c>
      <c r="AA13">
        <f t="shared" si="1"/>
        <v>0.5</v>
      </c>
      <c r="AB13" s="11">
        <f t="shared" si="2"/>
        <v>39.9</v>
      </c>
      <c r="AC13">
        <f t="shared" si="3"/>
        <v>85</v>
      </c>
    </row>
    <row r="14" spans="1:29" x14ac:dyDescent="0.25">
      <c r="A14" t="s">
        <v>9</v>
      </c>
      <c r="B14">
        <v>20</v>
      </c>
      <c r="C14">
        <v>20</v>
      </c>
      <c r="D14">
        <v>5</v>
      </c>
      <c r="E14">
        <v>20</v>
      </c>
      <c r="F14">
        <v>0</v>
      </c>
      <c r="G14">
        <v>10</v>
      </c>
      <c r="H14">
        <v>5</v>
      </c>
      <c r="I14">
        <v>10</v>
      </c>
      <c r="J14">
        <v>20</v>
      </c>
      <c r="K14">
        <f>IF(C14&lt;B14,B14-C14,0)</f>
        <v>0</v>
      </c>
      <c r="L14">
        <f>IF(D14&lt;C14,C14-D14,0)</f>
        <v>15</v>
      </c>
      <c r="M14">
        <f>IF(E14&lt;D14,D14-E14,0)</f>
        <v>0</v>
      </c>
      <c r="N14">
        <f>IF(F14&lt;E14,E14-F14,0)</f>
        <v>20</v>
      </c>
      <c r="O14">
        <f>IF(G14&lt;F14,F14-G14,0)</f>
        <v>0</v>
      </c>
      <c r="P14">
        <f>IF(H14&lt;G14,G14-H14,0)</f>
        <v>5</v>
      </c>
      <c r="Q14">
        <f>IF(I14&lt;H14,H14-I14,0)</f>
        <v>0</v>
      </c>
      <c r="R14">
        <f>IF(J14&lt;I14,I14-J14,0)</f>
        <v>0</v>
      </c>
      <c r="S14">
        <f>IF(T14&lt;=0,T14*B14,T14*B14-B14)</f>
        <v>0</v>
      </c>
      <c r="T14">
        <f>IFERROR(COUNTIF(C14:J14,0),"")</f>
        <v>1</v>
      </c>
      <c r="U14">
        <f>SUM(K14:R14)+S14</f>
        <v>40</v>
      </c>
      <c r="V14">
        <f>MEDIAN(K14:R14)</f>
        <v>0</v>
      </c>
      <c r="W14">
        <f>SUM(K14:R14)</f>
        <v>40</v>
      </c>
      <c r="X14" s="8">
        <f>W14*'Store Warehoouse Rerorders'!J14</f>
        <v>264</v>
      </c>
      <c r="Y14" s="8">
        <f>W14*'Store Warehoouse Rerorders'!F14</f>
        <v>220</v>
      </c>
      <c r="Z14" s="8">
        <f t="shared" si="0"/>
        <v>44</v>
      </c>
      <c r="AA14">
        <f t="shared" si="1"/>
        <v>0.125</v>
      </c>
      <c r="AB14" s="11">
        <f t="shared" si="2"/>
        <v>39.975000000000001</v>
      </c>
      <c r="AC14">
        <f t="shared" si="3"/>
        <v>80</v>
      </c>
    </row>
    <row r="15" spans="1:29" x14ac:dyDescent="0.25">
      <c r="A15" t="s">
        <v>15</v>
      </c>
      <c r="B15">
        <v>20</v>
      </c>
      <c r="C15">
        <v>20</v>
      </c>
      <c r="D15">
        <v>0</v>
      </c>
      <c r="E15">
        <v>10</v>
      </c>
      <c r="F15">
        <v>0</v>
      </c>
      <c r="G15">
        <v>10</v>
      </c>
      <c r="H15">
        <v>20</v>
      </c>
      <c r="I15">
        <v>20</v>
      </c>
      <c r="J15">
        <v>10</v>
      </c>
      <c r="K15">
        <f>IF(C15&lt;B15,B15-C15,0)</f>
        <v>0</v>
      </c>
      <c r="L15">
        <f>IF(D15&lt;C15,C15-D15,0)</f>
        <v>20</v>
      </c>
      <c r="M15">
        <f>IF(E15&lt;D15,D15-E15,0)</f>
        <v>0</v>
      </c>
      <c r="N15">
        <f>IF(F15&lt;E15,E15-F15,0)</f>
        <v>10</v>
      </c>
      <c r="O15">
        <f>IF(G15&lt;F15,F15-G15,0)</f>
        <v>0</v>
      </c>
      <c r="P15">
        <f>IF(H15&lt;G15,G15-H15,0)</f>
        <v>0</v>
      </c>
      <c r="Q15">
        <f>IF(I15&lt;H15,H15-I15,0)</f>
        <v>0</v>
      </c>
      <c r="R15">
        <f>IF(J15&lt;I15,I15-J15,0)</f>
        <v>10</v>
      </c>
      <c r="S15">
        <f>IF(T15&lt;=0,T15*B15,T15*B15-B15)</f>
        <v>20</v>
      </c>
      <c r="T15">
        <f>IFERROR(COUNTIF(C15:J15,0),"")</f>
        <v>2</v>
      </c>
      <c r="U15">
        <f>SUM(K15:R15)+S15</f>
        <v>60</v>
      </c>
      <c r="V15">
        <f>MEDIAN(K15:R15)</f>
        <v>0</v>
      </c>
      <c r="W15">
        <f>SUM(K15:R15)</f>
        <v>40</v>
      </c>
      <c r="X15" s="8">
        <f>W15*'Store Warehoouse Rerorders'!J15</f>
        <v>192</v>
      </c>
      <c r="Y15" s="8">
        <f>W15*'Store Warehoouse Rerorders'!F15</f>
        <v>160</v>
      </c>
      <c r="Z15" s="8">
        <f t="shared" si="0"/>
        <v>32</v>
      </c>
      <c r="AA15">
        <f t="shared" si="1"/>
        <v>0.25</v>
      </c>
      <c r="AB15" s="11">
        <f t="shared" si="2"/>
        <v>39.950000000000003</v>
      </c>
      <c r="AC15">
        <f t="shared" si="3"/>
        <v>80</v>
      </c>
    </row>
    <row r="16" spans="1:29" x14ac:dyDescent="0.25">
      <c r="A16" t="s">
        <v>10</v>
      </c>
      <c r="B16">
        <v>20</v>
      </c>
      <c r="C16">
        <v>0</v>
      </c>
      <c r="D16">
        <v>10</v>
      </c>
      <c r="E16">
        <v>5</v>
      </c>
      <c r="F16">
        <v>10</v>
      </c>
      <c r="G16">
        <v>10</v>
      </c>
      <c r="H16">
        <v>0</v>
      </c>
      <c r="I16">
        <v>0</v>
      </c>
      <c r="J16">
        <v>0</v>
      </c>
      <c r="K16">
        <f>IF(C16&lt;B16,B16-C16,0)</f>
        <v>20</v>
      </c>
      <c r="L16">
        <f>IF(D16&lt;C16,C16-D16,0)</f>
        <v>0</v>
      </c>
      <c r="M16">
        <f>IF(E16&lt;D16,D16-E16,0)</f>
        <v>5</v>
      </c>
      <c r="N16">
        <f>IF(F16&lt;E16,E16-F16,0)</f>
        <v>0</v>
      </c>
      <c r="O16">
        <f>IF(G16&lt;F16,F16-G16,0)</f>
        <v>0</v>
      </c>
      <c r="P16">
        <f>IF(H16&lt;G16,G16-H16,0)</f>
        <v>10</v>
      </c>
      <c r="Q16">
        <f>IF(I16&lt;H16,H16-I16,0)</f>
        <v>0</v>
      </c>
      <c r="R16">
        <f>IF(J16&lt;I16,I16-J16,0)</f>
        <v>0</v>
      </c>
      <c r="S16">
        <f>IF(T16&lt;=0,T16*B16,T16*B16-B16)</f>
        <v>60</v>
      </c>
      <c r="T16">
        <f>IFERROR(COUNTIF(C16:J16,0),"")</f>
        <v>4</v>
      </c>
      <c r="U16">
        <f>SUM(K16:R16)+S16</f>
        <v>95</v>
      </c>
      <c r="V16">
        <f>MEDIAN(K16:R16)</f>
        <v>0</v>
      </c>
      <c r="W16">
        <f>SUM(K16:R16)</f>
        <v>35</v>
      </c>
      <c r="X16" s="8">
        <f>W16*'Store Warehoouse Rerorders'!J16</f>
        <v>42</v>
      </c>
      <c r="Y16" s="8">
        <f>W16*'Store Warehoouse Rerorders'!F16</f>
        <v>35</v>
      </c>
      <c r="Z16" s="8">
        <f t="shared" si="0"/>
        <v>7</v>
      </c>
      <c r="AA16">
        <f t="shared" si="1"/>
        <v>0.5</v>
      </c>
      <c r="AB16" s="11">
        <f t="shared" si="2"/>
        <v>34.885714285714286</v>
      </c>
      <c r="AC16">
        <f t="shared" si="3"/>
        <v>75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35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t="s">
        <v>12</v>
      </c>
      <c r="B19">
        <v>20</v>
      </c>
      <c r="C19">
        <v>10</v>
      </c>
      <c r="D19">
        <v>5</v>
      </c>
      <c r="E19">
        <v>15</v>
      </c>
      <c r="F19">
        <v>15</v>
      </c>
      <c r="G19">
        <v>0</v>
      </c>
      <c r="H19">
        <v>10</v>
      </c>
      <c r="I19">
        <v>10</v>
      </c>
      <c r="J19">
        <v>0</v>
      </c>
      <c r="K19">
        <f>IF(C19&lt;B19,B19-C19,0)</f>
        <v>10</v>
      </c>
      <c r="L19">
        <f>IF(D19&lt;C19,C19-D19,0)</f>
        <v>5</v>
      </c>
      <c r="M19">
        <f>IF(E19&lt;D19,D19-E19,0)</f>
        <v>0</v>
      </c>
      <c r="N19">
        <f>IF(F19&lt;E19,E19-F19,0)</f>
        <v>0</v>
      </c>
      <c r="O19">
        <f>IF(G19&lt;F19,F19-G19,0)</f>
        <v>15</v>
      </c>
      <c r="P19">
        <f>IF(H19&lt;G19,G19-H19,0)</f>
        <v>0</v>
      </c>
      <c r="Q19">
        <f>IF(I19&lt;H19,H19-I19,0)</f>
        <v>0</v>
      </c>
      <c r="R19">
        <f>IF(J19&lt;I19,I19-J19,0)</f>
        <v>10</v>
      </c>
      <c r="S19">
        <f>IF(T19&lt;=0,T19*B19,T19*B19-B19)</f>
        <v>20</v>
      </c>
      <c r="T19">
        <f>IFERROR(COUNTIF(C19:J19,0),"")</f>
        <v>2</v>
      </c>
      <c r="U19">
        <f>SUM(K19:R19)+S19</f>
        <v>60</v>
      </c>
      <c r="V19">
        <f>MEDIAN(K19:R19)</f>
        <v>2.5</v>
      </c>
      <c r="W19">
        <f>SUM(K19:R19)</f>
        <v>40</v>
      </c>
      <c r="X19" s="8">
        <f>W19*'Store Warehoouse Rerorders'!J19</f>
        <v>288</v>
      </c>
      <c r="Y19" s="8">
        <f>W19*'Store Warehoouse Rerorders'!F19</f>
        <v>240</v>
      </c>
      <c r="Z19" s="8">
        <f t="shared" si="0"/>
        <v>48</v>
      </c>
      <c r="AA19">
        <f t="shared" si="1"/>
        <v>0.25</v>
      </c>
      <c r="AB19" s="11">
        <f t="shared" si="2"/>
        <v>39.950000000000003</v>
      </c>
      <c r="AC19">
        <f t="shared" si="3"/>
        <v>40</v>
      </c>
    </row>
    <row r="20" spans="1:29" x14ac:dyDescent="0.25">
      <c r="A20" t="s">
        <v>19</v>
      </c>
      <c r="B20">
        <v>20</v>
      </c>
      <c r="C20">
        <v>20</v>
      </c>
      <c r="D20">
        <v>0</v>
      </c>
      <c r="E20">
        <v>10</v>
      </c>
      <c r="F20">
        <v>20</v>
      </c>
      <c r="G20">
        <v>10</v>
      </c>
      <c r="H20">
        <v>0</v>
      </c>
      <c r="I20">
        <v>20</v>
      </c>
      <c r="J20">
        <v>10</v>
      </c>
      <c r="K20">
        <f>IF(C20&lt;B20,B20-C20,0)</f>
        <v>0</v>
      </c>
      <c r="L20">
        <f>IF(D20&lt;C20,C20-D20,0)</f>
        <v>20</v>
      </c>
      <c r="M20">
        <f>IF(E20&lt;D20,D20-E20,0)</f>
        <v>0</v>
      </c>
      <c r="N20">
        <f>IF(F20&lt;E20,E20-F20,0)</f>
        <v>0</v>
      </c>
      <c r="O20">
        <f>IF(G20&lt;F20,F20-G20,0)</f>
        <v>10</v>
      </c>
      <c r="P20">
        <f>IF(H20&lt;G20,G20-H20,0)</f>
        <v>10</v>
      </c>
      <c r="Q20">
        <f>IF(I20&lt;H20,H20-I20,0)</f>
        <v>0</v>
      </c>
      <c r="R20">
        <f>IF(J20&lt;I20,I20-J20,0)</f>
        <v>10</v>
      </c>
      <c r="S20">
        <f>IF(T20&lt;=0,T20*B20,T20*B20-B20)</f>
        <v>20</v>
      </c>
      <c r="T20">
        <f>IFERROR(COUNTIF(C20:J20,0),"")</f>
        <v>2</v>
      </c>
      <c r="U20">
        <f>SUM(K20:R20)+S20</f>
        <v>70</v>
      </c>
      <c r="V20">
        <f>MEDIAN(K20:R20)</f>
        <v>5</v>
      </c>
      <c r="W20">
        <f>SUM(K20:R20)</f>
        <v>50</v>
      </c>
      <c r="X20" s="8">
        <f>W20*'Store Warehoouse Rerorders'!J20</f>
        <v>330</v>
      </c>
      <c r="Y20" s="8">
        <f>W20*'Store Warehoouse Rerorders'!F20</f>
        <v>275</v>
      </c>
      <c r="Z20" s="8">
        <f t="shared" si="0"/>
        <v>55</v>
      </c>
      <c r="AA20">
        <f t="shared" si="1"/>
        <v>0.25</v>
      </c>
      <c r="AB20" s="11">
        <f t="shared" si="2"/>
        <v>49.96</v>
      </c>
      <c r="AC20">
        <f t="shared" si="3"/>
        <v>90</v>
      </c>
    </row>
    <row r="21" spans="1:29" x14ac:dyDescent="0.25">
      <c r="A21" t="s">
        <v>14</v>
      </c>
      <c r="B21">
        <v>20</v>
      </c>
      <c r="C21">
        <v>0</v>
      </c>
      <c r="D21">
        <v>10</v>
      </c>
      <c r="E21">
        <v>5</v>
      </c>
      <c r="F21">
        <v>10</v>
      </c>
      <c r="G21">
        <v>10</v>
      </c>
      <c r="H21">
        <v>0</v>
      </c>
      <c r="I21">
        <v>0</v>
      </c>
      <c r="J21">
        <v>0</v>
      </c>
      <c r="K21">
        <f>IF(C21&lt;B21,B21-C21,0)</f>
        <v>20</v>
      </c>
      <c r="L21">
        <f>IF(D21&lt;C21,C21-D21,0)</f>
        <v>0</v>
      </c>
      <c r="M21">
        <f>IF(E21&lt;D21,D21-E21,0)</f>
        <v>5</v>
      </c>
      <c r="N21">
        <f>IF(F21&lt;E21,E21-F21,0)</f>
        <v>0</v>
      </c>
      <c r="O21">
        <f>IF(G21&lt;F21,F21-G21,0)</f>
        <v>0</v>
      </c>
      <c r="P21">
        <f>IF(H21&lt;G21,G21-H21,0)</f>
        <v>10</v>
      </c>
      <c r="Q21">
        <f>IF(I21&lt;H21,H21-I21,0)</f>
        <v>0</v>
      </c>
      <c r="R21">
        <f>IF(J21&lt;I21,I21-J21,0)</f>
        <v>0</v>
      </c>
      <c r="S21">
        <f>IF(T21&lt;=0,T21*B21,T21*B21-B21)</f>
        <v>60</v>
      </c>
      <c r="T21">
        <f>IFERROR(COUNTIF(C21:J21,0),"")</f>
        <v>4</v>
      </c>
      <c r="U21">
        <f>SUM(K21:R21)+S21</f>
        <v>95</v>
      </c>
      <c r="V21">
        <f>MEDIAN(K21:R21)</f>
        <v>0</v>
      </c>
      <c r="W21">
        <f>SUM(K21:R21)</f>
        <v>35</v>
      </c>
      <c r="X21" s="8">
        <f>W21*'Store Warehoouse Rerorders'!J21</f>
        <v>210</v>
      </c>
      <c r="Y21" s="8">
        <f>W21*'Store Warehoouse Rerorders'!F21</f>
        <v>175</v>
      </c>
      <c r="Z21" s="8">
        <f t="shared" si="0"/>
        <v>35</v>
      </c>
      <c r="AA21">
        <f t="shared" si="1"/>
        <v>0.5</v>
      </c>
      <c r="AB21" s="11">
        <f t="shared" si="2"/>
        <v>34.885714285714286</v>
      </c>
      <c r="AC21">
        <f t="shared" si="3"/>
        <v>85</v>
      </c>
    </row>
    <row r="22" spans="1:29" x14ac:dyDescent="0.25">
      <c r="A22" t="s">
        <v>22</v>
      </c>
      <c r="B22">
        <v>10</v>
      </c>
      <c r="C22">
        <v>5</v>
      </c>
      <c r="D22">
        <v>5</v>
      </c>
      <c r="E22">
        <v>0</v>
      </c>
      <c r="F22">
        <v>0</v>
      </c>
      <c r="G22">
        <v>5</v>
      </c>
      <c r="H22">
        <v>5</v>
      </c>
      <c r="I22">
        <v>5</v>
      </c>
      <c r="J22">
        <v>0</v>
      </c>
      <c r="K22">
        <f>IF(C22&lt;B22,B22-C22,0)</f>
        <v>5</v>
      </c>
      <c r="L22">
        <f>IF(D22&lt;C22,C22-D22,0)</f>
        <v>0</v>
      </c>
      <c r="M22">
        <f>IF(E22&lt;D22,D22-E22,0)</f>
        <v>5</v>
      </c>
      <c r="N22">
        <f>IF(F22&lt;E22,E22-F22,0)</f>
        <v>0</v>
      </c>
      <c r="O22">
        <f>IF(G22&lt;F22,F22-G22,0)</f>
        <v>0</v>
      </c>
      <c r="P22">
        <f>IF(H22&lt;G22,G22-H22,0)</f>
        <v>0</v>
      </c>
      <c r="Q22">
        <f>IF(I22&lt;H22,H22-I22,0)</f>
        <v>0</v>
      </c>
      <c r="R22">
        <f>IF(J22&lt;I22,I22-J22,0)</f>
        <v>5</v>
      </c>
      <c r="S22">
        <f>IF(T22&lt;=0,T22*B22,T22*B22-B22)</f>
        <v>20</v>
      </c>
      <c r="T22">
        <f>IFERROR(COUNTIF(C22:J22,0),"")</f>
        <v>3</v>
      </c>
      <c r="U22">
        <f>SUM(K22:R22)+S22</f>
        <v>35</v>
      </c>
      <c r="V22">
        <f>MEDIAN(K22:R22)</f>
        <v>0</v>
      </c>
      <c r="W22">
        <f>SUM(K22:R22)</f>
        <v>15</v>
      </c>
      <c r="X22" s="8">
        <f>W22*'Store Warehoouse Rerorders'!J22</f>
        <v>126</v>
      </c>
      <c r="Y22" s="8">
        <f>W22*'Store Warehoouse Rerorders'!F22</f>
        <v>105</v>
      </c>
      <c r="Z22" s="8">
        <f t="shared" si="0"/>
        <v>21</v>
      </c>
      <c r="AA22">
        <f t="shared" si="1"/>
        <v>0.375</v>
      </c>
      <c r="AB22" s="11">
        <f t="shared" si="2"/>
        <v>14.8</v>
      </c>
      <c r="AC22">
        <f t="shared" si="3"/>
        <v>50</v>
      </c>
    </row>
    <row r="23" spans="1:29" x14ac:dyDescent="0.25">
      <c r="A23" t="s">
        <v>18</v>
      </c>
      <c r="B23">
        <v>10</v>
      </c>
      <c r="C23">
        <v>10</v>
      </c>
      <c r="D23">
        <v>5</v>
      </c>
      <c r="E23">
        <v>10</v>
      </c>
      <c r="F23">
        <v>10</v>
      </c>
      <c r="G23">
        <v>10</v>
      </c>
      <c r="H23">
        <v>5</v>
      </c>
      <c r="I23">
        <v>5</v>
      </c>
      <c r="J23">
        <v>0</v>
      </c>
      <c r="K23">
        <f>IF(C23&lt;B23,B23-C23,0)</f>
        <v>0</v>
      </c>
      <c r="L23">
        <f>IF(D23&lt;C23,C23-D23,0)</f>
        <v>5</v>
      </c>
      <c r="M23">
        <f>IF(E23&lt;D23,D23-E23,0)</f>
        <v>0</v>
      </c>
      <c r="N23">
        <f>IF(F23&lt;E23,E23-F23,0)</f>
        <v>0</v>
      </c>
      <c r="O23">
        <f>IF(G23&lt;F23,F23-G23,0)</f>
        <v>0</v>
      </c>
      <c r="P23">
        <f>IF(H23&lt;G23,G23-H23,0)</f>
        <v>5</v>
      </c>
      <c r="Q23">
        <f>IF(I23&lt;H23,H23-I23,0)</f>
        <v>0</v>
      </c>
      <c r="R23">
        <f>IF(J23&lt;I23,I23-J23,0)</f>
        <v>5</v>
      </c>
      <c r="S23">
        <f>IF(T23&lt;=0,T23*B23,T23*B23-B23)</f>
        <v>0</v>
      </c>
      <c r="T23">
        <f>IFERROR(COUNTIF(C23:J23,0),"")</f>
        <v>1</v>
      </c>
      <c r="U23">
        <f>SUM(K23:R23)+S23</f>
        <v>15</v>
      </c>
      <c r="V23">
        <f>MEDIAN(K23:R23)</f>
        <v>0</v>
      </c>
      <c r="W23">
        <f>SUM(K23:R23)</f>
        <v>15</v>
      </c>
      <c r="X23" s="8">
        <f>W23*'Store Warehoouse Rerorders'!J23</f>
        <v>117</v>
      </c>
      <c r="Y23" s="8">
        <f>W23*'Store Warehoouse Rerorders'!F23</f>
        <v>97.5</v>
      </c>
      <c r="Z23" s="8">
        <f t="shared" si="0"/>
        <v>19.5</v>
      </c>
      <c r="AA23">
        <f t="shared" si="1"/>
        <v>0.125</v>
      </c>
      <c r="AB23" s="11">
        <f t="shared" si="2"/>
        <v>14.933333333333334</v>
      </c>
      <c r="AC23">
        <f t="shared" si="3"/>
        <v>30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A25" t="s">
        <v>21</v>
      </c>
      <c r="B25">
        <v>20</v>
      </c>
      <c r="C25">
        <v>10</v>
      </c>
      <c r="D25">
        <v>15</v>
      </c>
      <c r="E25">
        <v>10</v>
      </c>
      <c r="F25">
        <v>0</v>
      </c>
      <c r="G25">
        <v>15</v>
      </c>
      <c r="H25">
        <v>10</v>
      </c>
      <c r="I25">
        <v>5</v>
      </c>
      <c r="J25">
        <v>5</v>
      </c>
      <c r="K25">
        <f>IF(C25&lt;B25,B25-C25,0)</f>
        <v>10</v>
      </c>
      <c r="L25">
        <f>IF(D25&lt;C25,C25-D25,0)</f>
        <v>0</v>
      </c>
      <c r="M25">
        <f>IF(E25&lt;D25,D25-E25,0)</f>
        <v>5</v>
      </c>
      <c r="N25">
        <f>IF(F25&lt;E25,E25-F25,0)</f>
        <v>10</v>
      </c>
      <c r="O25">
        <f>IF(G25&lt;F25,F25-G25,0)</f>
        <v>0</v>
      </c>
      <c r="P25">
        <f>IF(H25&lt;G25,G25-H25,0)</f>
        <v>5</v>
      </c>
      <c r="Q25">
        <f>IF(I25&lt;H25,H25-I25,0)</f>
        <v>5</v>
      </c>
      <c r="R25">
        <f>IF(J25&lt;I25,I25-J25,0)</f>
        <v>0</v>
      </c>
      <c r="S25">
        <f>IF(T25&lt;=0,T25*B25,T25*B25-B25)</f>
        <v>0</v>
      </c>
      <c r="T25">
        <f>IFERROR(COUNTIF(C25:J25,0),"")</f>
        <v>1</v>
      </c>
      <c r="U25">
        <f>SUM(K25:R25)+S25</f>
        <v>35</v>
      </c>
      <c r="V25">
        <f>MEDIAN(K25:R25)</f>
        <v>5</v>
      </c>
      <c r="W25">
        <f>SUM(K25:R25)</f>
        <v>35</v>
      </c>
      <c r="X25" s="8">
        <f>W25*'Store Warehoouse Rerorders'!J25</f>
        <v>63</v>
      </c>
      <c r="Y25" s="8">
        <f>W25*'Store Warehoouse Rerorders'!F25</f>
        <v>52.5</v>
      </c>
      <c r="Z25" s="8">
        <f t="shared" si="0"/>
        <v>10.5</v>
      </c>
      <c r="AA25">
        <f t="shared" si="1"/>
        <v>0.125</v>
      </c>
      <c r="AB25" s="11">
        <f t="shared" si="2"/>
        <v>34.971428571428568</v>
      </c>
      <c r="AC25">
        <f t="shared" si="3"/>
        <v>35</v>
      </c>
    </row>
    <row r="26" spans="1:29" x14ac:dyDescent="0.25">
      <c r="A26" t="s">
        <v>26</v>
      </c>
      <c r="B26">
        <v>10</v>
      </c>
      <c r="C26">
        <v>0</v>
      </c>
      <c r="D26">
        <v>10</v>
      </c>
      <c r="E26">
        <v>0</v>
      </c>
      <c r="F26">
        <v>0</v>
      </c>
      <c r="G26">
        <v>5</v>
      </c>
      <c r="H26">
        <v>10</v>
      </c>
      <c r="I26">
        <v>0</v>
      </c>
      <c r="J26">
        <v>0</v>
      </c>
      <c r="K26">
        <f>IF(C26&lt;B26,B26-C26,0)</f>
        <v>10</v>
      </c>
      <c r="L26">
        <f>IF(D26&lt;C26,C26-D26,0)</f>
        <v>0</v>
      </c>
      <c r="M26">
        <f>IF(E26&lt;D26,D26-E26,0)</f>
        <v>10</v>
      </c>
      <c r="N26">
        <f>IF(F26&lt;E26,E26-F26,0)</f>
        <v>0</v>
      </c>
      <c r="O26">
        <f>IF(G26&lt;F26,F26-G26,0)</f>
        <v>0</v>
      </c>
      <c r="P26">
        <f>IF(H26&lt;G26,G26-H26,0)</f>
        <v>0</v>
      </c>
      <c r="Q26">
        <f>IF(I26&lt;H26,H26-I26,0)</f>
        <v>10</v>
      </c>
      <c r="R26">
        <f>IF(J26&lt;I26,I26-J26,0)</f>
        <v>0</v>
      </c>
      <c r="S26">
        <f>IF(T26&lt;=0,T26*B26,T26*B26-B26)</f>
        <v>40</v>
      </c>
      <c r="T26">
        <f>IFERROR(COUNTIF(C26:J26,0),"")</f>
        <v>5</v>
      </c>
      <c r="U26">
        <f>SUM(K26:R26)+S26</f>
        <v>70</v>
      </c>
      <c r="V26">
        <f>MEDIAN(K26:R26)</f>
        <v>0</v>
      </c>
      <c r="W26">
        <f>SUM(K26:R26)</f>
        <v>30</v>
      </c>
      <c r="X26" s="8">
        <f>W26*'Store Warehoouse Rerorders'!J26</f>
        <v>18</v>
      </c>
      <c r="Y26" s="8">
        <f>W26*'Store Warehoouse Rerorders'!F26</f>
        <v>15</v>
      </c>
      <c r="Z26" s="8">
        <f t="shared" si="0"/>
        <v>3</v>
      </c>
      <c r="AA26">
        <f t="shared" si="1"/>
        <v>0.625</v>
      </c>
      <c r="AB26" s="11">
        <f t="shared" si="2"/>
        <v>29.833333333333332</v>
      </c>
      <c r="AC26">
        <f t="shared" si="3"/>
        <v>65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30</v>
      </c>
    </row>
    <row r="28" spans="1:29" x14ac:dyDescent="0.25">
      <c r="A28" t="s">
        <v>27</v>
      </c>
      <c r="B28">
        <v>15</v>
      </c>
      <c r="C28">
        <v>15</v>
      </c>
      <c r="D28">
        <v>0</v>
      </c>
      <c r="E28">
        <v>0</v>
      </c>
      <c r="F28">
        <v>0</v>
      </c>
      <c r="G28">
        <v>10</v>
      </c>
      <c r="H28">
        <v>10</v>
      </c>
      <c r="I28">
        <v>5</v>
      </c>
      <c r="J28">
        <v>0</v>
      </c>
      <c r="K28">
        <f>IF(C28&lt;B28,B28-C28,0)</f>
        <v>0</v>
      </c>
      <c r="L28">
        <f>IF(D28&lt;C28,C28-D28,0)</f>
        <v>15</v>
      </c>
      <c r="M28">
        <f>IF(E28&lt;D28,D28-E28,0)</f>
        <v>0</v>
      </c>
      <c r="N28">
        <f>IF(F28&lt;E28,E28-F28,0)</f>
        <v>0</v>
      </c>
      <c r="O28">
        <f>IF(G28&lt;F28,F28-G28,0)</f>
        <v>0</v>
      </c>
      <c r="P28">
        <f>IF(H28&lt;G28,G28-H28,0)</f>
        <v>0</v>
      </c>
      <c r="Q28">
        <f>IF(I28&lt;H28,H28-I28,0)</f>
        <v>5</v>
      </c>
      <c r="R28">
        <f>IF(J28&lt;I28,I28-J28,0)</f>
        <v>5</v>
      </c>
      <c r="S28">
        <f>IF(T28&lt;=0,T28*B28,T28*B28-B28)</f>
        <v>45</v>
      </c>
      <c r="T28">
        <f>IFERROR(COUNTIF(C28:J28,0),"")</f>
        <v>4</v>
      </c>
      <c r="U28">
        <f>SUM(K28:R28)+S28</f>
        <v>70</v>
      </c>
      <c r="V28">
        <f>MEDIAN(K28:R28)</f>
        <v>0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0.5</v>
      </c>
      <c r="AB28" s="11">
        <f t="shared" si="2"/>
        <v>24.84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10</v>
      </c>
      <c r="D29">
        <v>5</v>
      </c>
      <c r="E29">
        <v>15</v>
      </c>
      <c r="F29">
        <v>10</v>
      </c>
      <c r="G29">
        <v>15</v>
      </c>
      <c r="H29">
        <v>5</v>
      </c>
      <c r="I29">
        <v>5</v>
      </c>
      <c r="J29">
        <v>15</v>
      </c>
      <c r="K29">
        <f>IF(C29&lt;B29,B29-C29,0)</f>
        <v>5</v>
      </c>
      <c r="L29">
        <f>IF(D29&lt;C29,C29-D29,0)</f>
        <v>5</v>
      </c>
      <c r="M29">
        <f>IF(E29&lt;D29,D29-E29,0)</f>
        <v>0</v>
      </c>
      <c r="N29">
        <f>IF(F29&lt;E29,E29-F29,0)</f>
        <v>5</v>
      </c>
      <c r="O29">
        <f>IF(G29&lt;F29,F29-G29,0)</f>
        <v>0</v>
      </c>
      <c r="P29">
        <f>IF(H29&lt;G29,G29-H29,0)</f>
        <v>10</v>
      </c>
      <c r="Q29">
        <f>IF(I29&lt;H29,H29-I29,0)</f>
        <v>0</v>
      </c>
      <c r="R29">
        <f>IF(J29&lt;I29,I29-J29,0)</f>
        <v>0</v>
      </c>
      <c r="S29">
        <f>IF(T29&lt;=0,T29*B29,T29*B29-B29)</f>
        <v>0</v>
      </c>
      <c r="T29">
        <f>IFERROR(COUNTIF(C29:J29,0),"")</f>
        <v>0</v>
      </c>
      <c r="U29">
        <f>SUM(K29:R29)+S29</f>
        <v>25</v>
      </c>
      <c r="V29">
        <f>MEDIAN(K29:R29)</f>
        <v>2.5</v>
      </c>
      <c r="W29">
        <f>SUM(K29:R29)</f>
        <v>25</v>
      </c>
      <c r="X29" s="8">
        <f>W29*'Store Warehoouse Rerorders'!J29</f>
        <v>135</v>
      </c>
      <c r="Y29" s="8">
        <f>W29*'Store Warehoouse Rerorders'!F29</f>
        <v>112.5</v>
      </c>
      <c r="Z29" s="8">
        <f t="shared" si="0"/>
        <v>22.5</v>
      </c>
      <c r="AA29">
        <f t="shared" si="1"/>
        <v>0</v>
      </c>
      <c r="AB29" s="11">
        <f t="shared" si="2"/>
        <v>25</v>
      </c>
      <c r="AC29">
        <f t="shared" si="3"/>
        <v>50</v>
      </c>
    </row>
    <row r="30" spans="1:29" x14ac:dyDescent="0.25">
      <c r="A30" t="s">
        <v>24</v>
      </c>
      <c r="B30">
        <v>10</v>
      </c>
      <c r="C30">
        <v>0</v>
      </c>
      <c r="D30">
        <v>5</v>
      </c>
      <c r="E30">
        <v>5</v>
      </c>
      <c r="F30">
        <v>10</v>
      </c>
      <c r="G30">
        <v>10</v>
      </c>
      <c r="H30">
        <v>5</v>
      </c>
      <c r="I30">
        <v>5</v>
      </c>
      <c r="J30">
        <v>0</v>
      </c>
      <c r="K30">
        <f>IF(C30&lt;B30,B30-C30,0)</f>
        <v>10</v>
      </c>
      <c r="L30">
        <f>IF(D30&lt;C30,C30-D30,0)</f>
        <v>0</v>
      </c>
      <c r="M30">
        <f>IF(E30&lt;D30,D30-E30,0)</f>
        <v>0</v>
      </c>
      <c r="N30">
        <f>IF(F30&lt;E30,E30-F30,0)</f>
        <v>0</v>
      </c>
      <c r="O30">
        <f>IF(G30&lt;F30,F30-G30,0)</f>
        <v>0</v>
      </c>
      <c r="P30">
        <f>IF(H30&lt;G30,G30-H30,0)</f>
        <v>5</v>
      </c>
      <c r="Q30">
        <f>IF(I30&lt;H30,H30-I30,0)</f>
        <v>0</v>
      </c>
      <c r="R30">
        <f>IF(J30&lt;I30,I30-J30,0)</f>
        <v>5</v>
      </c>
      <c r="S30">
        <f>IF(T30&lt;=0,T30*B30,T30*B30-B30)</f>
        <v>10</v>
      </c>
      <c r="T30">
        <f>IFERROR(COUNTIF(C30:J30,0),"")</f>
        <v>2</v>
      </c>
      <c r="U30">
        <f>SUM(K30:R30)+S30</f>
        <v>30</v>
      </c>
      <c r="V30">
        <f>MEDIAN(K30:R30)</f>
        <v>0</v>
      </c>
      <c r="W30">
        <f>SUM(K30:R30)</f>
        <v>20</v>
      </c>
      <c r="X30" s="8">
        <f>W30*'Store Warehoouse Rerorders'!J30</f>
        <v>192</v>
      </c>
      <c r="Y30" s="8">
        <f>W30*'Store Warehoouse Rerorders'!F30</f>
        <v>160</v>
      </c>
      <c r="Z30" s="8">
        <f t="shared" si="0"/>
        <v>32</v>
      </c>
      <c r="AA30">
        <f t="shared" si="1"/>
        <v>0.25</v>
      </c>
      <c r="AB30" s="11">
        <f t="shared" si="2"/>
        <v>19.899999999999999</v>
      </c>
      <c r="AC30">
        <f t="shared" si="3"/>
        <v>45</v>
      </c>
    </row>
    <row r="31" spans="1:29" x14ac:dyDescent="0.25">
      <c r="A31" t="s">
        <v>25</v>
      </c>
      <c r="B31">
        <v>10</v>
      </c>
      <c r="C31">
        <v>5</v>
      </c>
      <c r="D31">
        <v>5</v>
      </c>
      <c r="E31">
        <v>0</v>
      </c>
      <c r="F31">
        <v>0</v>
      </c>
      <c r="G31">
        <v>5</v>
      </c>
      <c r="H31">
        <v>5</v>
      </c>
      <c r="I31">
        <v>5</v>
      </c>
      <c r="J31">
        <v>0</v>
      </c>
      <c r="K31">
        <f>IF(C31&lt;B31,B31-C31,0)</f>
        <v>5</v>
      </c>
      <c r="L31">
        <f>IF(D31&lt;C31,C31-D31,0)</f>
        <v>0</v>
      </c>
      <c r="M31">
        <f>IF(E31&lt;D31,D31-E31,0)</f>
        <v>5</v>
      </c>
      <c r="N31">
        <f>IF(F31&lt;E31,E31-F31,0)</f>
        <v>0</v>
      </c>
      <c r="O31">
        <f>IF(G31&lt;F31,F31-G31,0)</f>
        <v>0</v>
      </c>
      <c r="P31">
        <f>IF(H31&lt;G31,G31-H31,0)</f>
        <v>0</v>
      </c>
      <c r="Q31">
        <f>IF(I31&lt;H31,H31-I31,0)</f>
        <v>0</v>
      </c>
      <c r="R31">
        <f>IF(J31&lt;I31,I31-J31,0)</f>
        <v>5</v>
      </c>
      <c r="S31">
        <f>IF(T31&lt;=0,T31*B31,T31*B31-B31)</f>
        <v>20</v>
      </c>
      <c r="T31">
        <f>IFERROR(COUNTIF(C31:J31,0),"")</f>
        <v>3</v>
      </c>
      <c r="U31">
        <f>SUM(K31:R31)+S31</f>
        <v>35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0.375</v>
      </c>
      <c r="AB31" s="11">
        <f t="shared" si="2"/>
        <v>14.8</v>
      </c>
      <c r="AC31">
        <f t="shared" si="3"/>
        <v>35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opLeftCell="K1" zoomScale="75" zoomScaleNormal="75" workbookViewId="0">
      <selection activeCell="K1" sqref="K1:AC31"/>
    </sheetView>
  </sheetViews>
  <sheetFormatPr defaultColWidth="10.7109375" defaultRowHeight="15" x14ac:dyDescent="0.25"/>
  <cols>
    <col min="19" max="19" width="18.140625" bestFit="1" customWidth="1"/>
    <col min="21" max="21" width="30.85546875" bestFit="1" customWidth="1"/>
    <col min="22" max="22" width="23.7109375" bestFit="1" customWidth="1"/>
    <col min="23" max="23" width="27.140625" bestFit="1" customWidth="1"/>
    <col min="24" max="24" width="15.140625" bestFit="1" customWidth="1"/>
    <col min="25" max="25" width="12.85546875" bestFit="1" customWidth="1"/>
    <col min="26" max="26" width="20.5703125" bestFit="1" customWidth="1"/>
    <col min="27" max="27" width="18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s="3" customFormat="1" x14ac:dyDescent="0.25">
      <c r="A3" s="2" t="s">
        <v>0</v>
      </c>
      <c r="B3" s="2"/>
    </row>
    <row r="4" spans="1:29" x14ac:dyDescent="0.25">
      <c r="A4" t="s">
        <v>1</v>
      </c>
      <c r="B4">
        <v>20</v>
      </c>
      <c r="C4">
        <v>15</v>
      </c>
      <c r="D4">
        <v>12</v>
      </c>
      <c r="E4">
        <v>10</v>
      </c>
      <c r="F4">
        <v>15</v>
      </c>
      <c r="G4">
        <v>0</v>
      </c>
      <c r="H4">
        <v>0</v>
      </c>
      <c r="I4">
        <v>10</v>
      </c>
      <c r="J4">
        <v>5</v>
      </c>
      <c r="K4">
        <f>IF(C4&lt;B4,B4-C4,0)</f>
        <v>5</v>
      </c>
      <c r="L4">
        <f>IF(D4&lt;C4,C4-D4,0)</f>
        <v>3</v>
      </c>
      <c r="M4">
        <f>IF(E4&lt;D4,D4-E4,0)</f>
        <v>2</v>
      </c>
      <c r="N4">
        <f>IF(F4&lt;E4,E4-F4,0)</f>
        <v>0</v>
      </c>
      <c r="O4">
        <f>IF(G4&lt;F4,F4-G4,0)</f>
        <v>15</v>
      </c>
      <c r="P4">
        <f>IF(H4&lt;G4,G4-H4,0)</f>
        <v>0</v>
      </c>
      <c r="Q4">
        <f>IF(I4&lt;H4,H4-I4,0)</f>
        <v>0</v>
      </c>
      <c r="R4">
        <f>IF(J4&lt;I4,I4-J4,0)</f>
        <v>5</v>
      </c>
      <c r="S4">
        <f>IF(T4&lt;=0,T4*B4,T4*B4-B4)</f>
        <v>20</v>
      </c>
      <c r="T4">
        <f>IFERROR(COUNTIF(C4:J4,0),"")</f>
        <v>2</v>
      </c>
      <c r="U4">
        <f>SUM(K4:R4)+S4</f>
        <v>50</v>
      </c>
      <c r="V4">
        <f>MEDIAN(K4:R4)</f>
        <v>2.5</v>
      </c>
      <c r="W4">
        <f>SUM(K4:R4)</f>
        <v>30</v>
      </c>
      <c r="X4" s="8">
        <f>W4*'Store Warehoouse Rerorders'!J4</f>
        <v>108</v>
      </c>
      <c r="Y4" s="8">
        <f>W4*'Store Warehoouse Rerorders'!F4</f>
        <v>90</v>
      </c>
      <c r="Z4" s="8">
        <f>X4-Y4</f>
        <v>18</v>
      </c>
      <c r="AA4">
        <f>T4/8</f>
        <v>0.25</v>
      </c>
      <c r="AB4" s="11">
        <f>IFERROR(W4-T4/W4,0)</f>
        <v>29.933333333333334</v>
      </c>
      <c r="AC4">
        <f>W4</f>
        <v>30</v>
      </c>
    </row>
    <row r="5" spans="1:29" x14ac:dyDescent="0.25">
      <c r="A5" t="s">
        <v>3</v>
      </c>
      <c r="B5">
        <v>15</v>
      </c>
      <c r="C5">
        <v>5</v>
      </c>
      <c r="D5">
        <v>0</v>
      </c>
      <c r="E5">
        <v>8</v>
      </c>
      <c r="F5">
        <v>0</v>
      </c>
      <c r="G5">
        <v>10</v>
      </c>
      <c r="H5">
        <v>0</v>
      </c>
      <c r="I5">
        <v>0</v>
      </c>
      <c r="J5">
        <v>15</v>
      </c>
      <c r="K5">
        <f>IF(C5&lt;B5,B5-C5,0)</f>
        <v>10</v>
      </c>
      <c r="L5">
        <f>IF(D5&lt;C5,C5-D5,0)</f>
        <v>5</v>
      </c>
      <c r="M5">
        <f>IF(E5&lt;D5,D5-E5,0)</f>
        <v>0</v>
      </c>
      <c r="N5">
        <f>IF(F5&lt;E5,E5-F5,0)</f>
        <v>8</v>
      </c>
      <c r="O5">
        <f>IF(G5&lt;F5,F5-G5,0)</f>
        <v>0</v>
      </c>
      <c r="P5">
        <f>IF(H5&lt;G5,G5-H5,0)</f>
        <v>10</v>
      </c>
      <c r="Q5">
        <f>IF(I5&lt;H5,H5-I5,0)</f>
        <v>0</v>
      </c>
      <c r="R5">
        <f>IF(J5&lt;I5,I5-J5,0)</f>
        <v>0</v>
      </c>
      <c r="S5">
        <f>IF(T5&lt;=0,T5*B5,T5*B5-B5)</f>
        <v>45</v>
      </c>
      <c r="T5">
        <f>IFERROR(COUNTIF(C5:J5,0),"")</f>
        <v>4</v>
      </c>
      <c r="U5">
        <f>SUM(K5:R5)+S5</f>
        <v>78</v>
      </c>
      <c r="V5">
        <f>MEDIAN(K5:R5)</f>
        <v>2.5</v>
      </c>
      <c r="W5">
        <f>SUM(K5:R5)</f>
        <v>33</v>
      </c>
      <c r="X5" s="8">
        <f>W5*'Store Warehoouse Rerorders'!J5</f>
        <v>99</v>
      </c>
      <c r="Y5" s="8">
        <f>W5*'Store Warehoouse Rerorders'!F5</f>
        <v>82.5</v>
      </c>
      <c r="Z5" s="8">
        <f t="shared" ref="Z5:Z31" si="0">X5-Y5</f>
        <v>16.5</v>
      </c>
      <c r="AA5">
        <f t="shared" ref="AA5:AA31" si="1">T5/8</f>
        <v>0.5</v>
      </c>
      <c r="AB5" s="11">
        <f t="shared" ref="AB5:AB31" si="2">IFERROR(W5-T5/W5,0)</f>
        <v>32.878787878787875</v>
      </c>
      <c r="AC5">
        <f>W5+W4</f>
        <v>63</v>
      </c>
    </row>
    <row r="6" spans="1:29" x14ac:dyDescent="0.25">
      <c r="A6" t="s">
        <v>4</v>
      </c>
      <c r="B6">
        <v>20</v>
      </c>
      <c r="C6">
        <v>15</v>
      </c>
      <c r="D6">
        <v>10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5</v>
      </c>
      <c r="M6">
        <f>IF(E6&lt;D6,D6-E6,0)</f>
        <v>10</v>
      </c>
      <c r="N6">
        <f>IF(F6&lt;E6,E6-F6,0)</f>
        <v>0</v>
      </c>
      <c r="O6">
        <f>IF(G6&lt;F6,F6-G6,0)</f>
        <v>10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80</v>
      </c>
      <c r="T6">
        <f>IFERROR(COUNTIF(C6:J6,0),"")</f>
        <v>5</v>
      </c>
      <c r="U6">
        <f>SUM(K6:R6)+S6</f>
        <v>110</v>
      </c>
      <c r="V6">
        <f>MEDIAN(K6:R6)</f>
        <v>2.5</v>
      </c>
      <c r="W6">
        <f>SUM(K6:R6)</f>
        <v>30</v>
      </c>
      <c r="X6" s="8">
        <f>W6*'Store Warehoouse Rerorders'!J6</f>
        <v>72</v>
      </c>
      <c r="Y6" s="8">
        <f>W6*'Store Warehoouse Rerorders'!F6</f>
        <v>60</v>
      </c>
      <c r="Z6" s="8">
        <f t="shared" si="0"/>
        <v>12</v>
      </c>
      <c r="AA6">
        <f t="shared" si="1"/>
        <v>0.625</v>
      </c>
      <c r="AB6" s="11">
        <f t="shared" si="2"/>
        <v>29.833333333333332</v>
      </c>
      <c r="AC6">
        <f t="shared" ref="AC6:AC31" si="3">W6+W5</f>
        <v>63</v>
      </c>
    </row>
    <row r="7" spans="1:29" x14ac:dyDescent="0.25">
      <c r="A7" t="s">
        <v>5</v>
      </c>
      <c r="B7">
        <v>20</v>
      </c>
      <c r="C7">
        <v>0</v>
      </c>
      <c r="D7">
        <v>10</v>
      </c>
      <c r="E7">
        <v>0</v>
      </c>
      <c r="F7">
        <v>10</v>
      </c>
      <c r="G7">
        <v>5</v>
      </c>
      <c r="H7">
        <v>10</v>
      </c>
      <c r="I7">
        <v>10</v>
      </c>
      <c r="J7">
        <v>0</v>
      </c>
      <c r="K7">
        <f>IF(C7&lt;B7,B7-C7,0)</f>
        <v>20</v>
      </c>
      <c r="L7">
        <f>IF(D7&lt;C7,C7-D7,0)</f>
        <v>0</v>
      </c>
      <c r="M7">
        <f>IF(E7&lt;D7,D7-E7,0)</f>
        <v>10</v>
      </c>
      <c r="N7">
        <f>IF(F7&lt;E7,E7-F7,0)</f>
        <v>0</v>
      </c>
      <c r="O7">
        <f>IF(G7&lt;F7,F7-G7,0)</f>
        <v>5</v>
      </c>
      <c r="P7">
        <f>IF(H7&lt;G7,G7-H7,0)</f>
        <v>0</v>
      </c>
      <c r="Q7">
        <f>IF(I7&lt;H7,H7-I7,0)</f>
        <v>0</v>
      </c>
      <c r="R7">
        <f>IF(J7&lt;I7,I7-J7,0)</f>
        <v>10</v>
      </c>
      <c r="S7">
        <f>IF(T7&lt;=0,T7*B7,T7*B7-B7)</f>
        <v>40</v>
      </c>
      <c r="T7">
        <f>IFERROR(COUNTIF(C7:J7,0),"")</f>
        <v>3</v>
      </c>
      <c r="U7">
        <f>SUM(K7:R7)+S7</f>
        <v>85</v>
      </c>
      <c r="V7">
        <f>MEDIAN(K7:R7)</f>
        <v>2.5</v>
      </c>
      <c r="W7">
        <f>SUM(K7:R7)</f>
        <v>45</v>
      </c>
      <c r="X7" s="8">
        <f>W7*'Store Warehoouse Rerorders'!J7</f>
        <v>189</v>
      </c>
      <c r="Y7" s="8">
        <f>W7*'Store Warehoouse Rerorders'!F7</f>
        <v>157.5</v>
      </c>
      <c r="Z7" s="8">
        <f t="shared" si="0"/>
        <v>31.5</v>
      </c>
      <c r="AA7">
        <f t="shared" si="1"/>
        <v>0.375</v>
      </c>
      <c r="AB7" s="11">
        <f t="shared" si="2"/>
        <v>44.93333333333333</v>
      </c>
      <c r="AC7">
        <f t="shared" si="3"/>
        <v>75</v>
      </c>
    </row>
    <row r="8" spans="1:29" x14ac:dyDescent="0.25">
      <c r="A8" t="s">
        <v>2</v>
      </c>
      <c r="B8">
        <v>20</v>
      </c>
      <c r="C8">
        <v>15</v>
      </c>
      <c r="D8">
        <v>0</v>
      </c>
      <c r="E8">
        <v>5</v>
      </c>
      <c r="F8">
        <v>10</v>
      </c>
      <c r="G8">
        <v>10</v>
      </c>
      <c r="H8">
        <v>0</v>
      </c>
      <c r="I8">
        <v>15</v>
      </c>
      <c r="J8">
        <v>20</v>
      </c>
      <c r="K8">
        <f>IF(C8&lt;B8,B8-C8,0)</f>
        <v>5</v>
      </c>
      <c r="L8">
        <f>IF(D8&lt;C8,C8-D8,0)</f>
        <v>15</v>
      </c>
      <c r="M8">
        <f>IF(E8&lt;D8,D8-E8,0)</f>
        <v>0</v>
      </c>
      <c r="N8">
        <f>IF(F8&lt;E8,E8-F8,0)</f>
        <v>0</v>
      </c>
      <c r="O8">
        <f>IF(G8&lt;F8,F8-G8,0)</f>
        <v>0</v>
      </c>
      <c r="P8">
        <f>IF(H8&lt;G8,G8-H8,0)</f>
        <v>10</v>
      </c>
      <c r="Q8">
        <f>IF(I8&lt;H8,H8-I8,0)</f>
        <v>0</v>
      </c>
      <c r="R8">
        <f>IF(J8&lt;I8,I8-J8,0)</f>
        <v>0</v>
      </c>
      <c r="S8">
        <f>IF(T8&lt;=0,T8*B8,T8*B8-B8)</f>
        <v>20</v>
      </c>
      <c r="T8">
        <f>IFERROR(COUNTIF(C8:J8,0),"")</f>
        <v>2</v>
      </c>
      <c r="U8">
        <f>SUM(K8:R8)+S8</f>
        <v>50</v>
      </c>
      <c r="V8">
        <f>MEDIAN(K8:R8)</f>
        <v>0</v>
      </c>
      <c r="W8">
        <f>SUM(K8:R8)</f>
        <v>30</v>
      </c>
      <c r="X8" s="8">
        <f>W8*'Store Warehoouse Rerorders'!J8</f>
        <v>144</v>
      </c>
      <c r="Y8" s="8">
        <f>W8*'Store Warehoouse Rerorders'!F8</f>
        <v>120</v>
      </c>
      <c r="Z8" s="8">
        <f t="shared" si="0"/>
        <v>24</v>
      </c>
      <c r="AA8">
        <f t="shared" si="1"/>
        <v>0.25</v>
      </c>
      <c r="AB8" s="11">
        <f t="shared" si="2"/>
        <v>29.933333333333334</v>
      </c>
      <c r="AC8">
        <f t="shared" si="3"/>
        <v>75</v>
      </c>
    </row>
    <row r="9" spans="1:29" x14ac:dyDescent="0.25">
      <c r="A9" t="s">
        <v>16</v>
      </c>
      <c r="B9">
        <v>20</v>
      </c>
      <c r="C9">
        <v>10</v>
      </c>
      <c r="D9">
        <v>15</v>
      </c>
      <c r="E9">
        <v>10</v>
      </c>
      <c r="F9">
        <v>5</v>
      </c>
      <c r="G9">
        <v>0</v>
      </c>
      <c r="H9">
        <v>0</v>
      </c>
      <c r="I9">
        <v>15</v>
      </c>
      <c r="J9">
        <v>15</v>
      </c>
      <c r="K9">
        <f>IF(C9&lt;B9,B9-C9,0)</f>
        <v>10</v>
      </c>
      <c r="L9">
        <f>IF(D9&lt;C9,C9-D9,0)</f>
        <v>0</v>
      </c>
      <c r="M9">
        <f>IF(E9&lt;D9,D9-E9,0)</f>
        <v>5</v>
      </c>
      <c r="N9">
        <f>IF(F9&lt;E9,E9-F9,0)</f>
        <v>5</v>
      </c>
      <c r="O9">
        <f>IF(G9&lt;F9,F9-G9,0)</f>
        <v>5</v>
      </c>
      <c r="P9">
        <f>IF(H9&lt;G9,G9-H9,0)</f>
        <v>0</v>
      </c>
      <c r="Q9">
        <f>IF(I9&lt;H9,H9-I9,0)</f>
        <v>0</v>
      </c>
      <c r="R9">
        <f>IF(J9&lt;I9,I9-J9,0)</f>
        <v>0</v>
      </c>
      <c r="S9">
        <f>IF(T9&lt;=0,T9*B9,T9*B9-B9)</f>
        <v>20</v>
      </c>
      <c r="T9">
        <f>IFERROR(COUNTIF(C9:J9,0),"")</f>
        <v>2</v>
      </c>
      <c r="U9">
        <f>SUM(K9:R9)+S9</f>
        <v>45</v>
      </c>
      <c r="V9">
        <f>MEDIAN(K9:R9)</f>
        <v>2.5</v>
      </c>
      <c r="W9">
        <f>SUM(K9:R9)</f>
        <v>25</v>
      </c>
      <c r="X9" s="8">
        <f>W9*'Store Warehoouse Rerorders'!J9</f>
        <v>105</v>
      </c>
      <c r="Y9" s="8">
        <f>W9*'Store Warehoouse Rerorders'!F9</f>
        <v>87.5</v>
      </c>
      <c r="Z9" s="8">
        <f t="shared" si="0"/>
        <v>17.5</v>
      </c>
      <c r="AA9">
        <f t="shared" si="1"/>
        <v>0.25</v>
      </c>
      <c r="AB9" s="11">
        <f t="shared" si="2"/>
        <v>24.92</v>
      </c>
      <c r="AC9">
        <f t="shared" si="3"/>
        <v>55</v>
      </c>
    </row>
    <row r="10" spans="1:29" s="3" customFormat="1" x14ac:dyDescent="0.25">
      <c r="A10" s="2" t="s">
        <v>6</v>
      </c>
      <c r="B10" s="2"/>
      <c r="AC10">
        <f t="shared" si="3"/>
        <v>25</v>
      </c>
    </row>
    <row r="11" spans="1:29" x14ac:dyDescent="0.25">
      <c r="A11" t="s">
        <v>7</v>
      </c>
      <c r="B11">
        <v>20</v>
      </c>
      <c r="C11">
        <v>10</v>
      </c>
      <c r="D11">
        <v>15</v>
      </c>
      <c r="E11">
        <v>15</v>
      </c>
      <c r="F11">
        <v>15</v>
      </c>
      <c r="G11">
        <v>15</v>
      </c>
      <c r="H11">
        <v>10</v>
      </c>
      <c r="I11">
        <v>15</v>
      </c>
      <c r="J11">
        <v>10</v>
      </c>
      <c r="K11">
        <f>IF(C11&lt;B11,B11-C11,0)</f>
        <v>10</v>
      </c>
      <c r="L11">
        <f>IF(D11&lt;C11,C11-D11,0)</f>
        <v>0</v>
      </c>
      <c r="M11">
        <f>IF(E11&lt;D11,D11-E11,0)</f>
        <v>0</v>
      </c>
      <c r="N11">
        <f>IF(F11&lt;E11,E11-F11,0)</f>
        <v>0</v>
      </c>
      <c r="O11">
        <f>IF(G11&lt;F11,F11-G11,0)</f>
        <v>0</v>
      </c>
      <c r="P11">
        <f>IF(H11&lt;G11,G11-H11,0)</f>
        <v>5</v>
      </c>
      <c r="Q11">
        <f>IF(I11&lt;H11,H11-I11,0)</f>
        <v>0</v>
      </c>
      <c r="R11">
        <f>IF(J11&lt;I11,I11-J11,0)</f>
        <v>5</v>
      </c>
      <c r="S11">
        <f>IF(T11&lt;=0,T11*B11,T11*B11-B11)</f>
        <v>0</v>
      </c>
      <c r="T11">
        <f>IFERROR(COUNTIF(C11:J11,0),"")</f>
        <v>0</v>
      </c>
      <c r="U11">
        <f>SUM(K11:R11)+S11</f>
        <v>20</v>
      </c>
      <c r="V11">
        <f>MEDIAN(K11:R11)</f>
        <v>0</v>
      </c>
      <c r="W11">
        <f>SUM(K11:R11)</f>
        <v>20</v>
      </c>
      <c r="X11" s="8">
        <f>W11*'Store Warehoouse Rerorders'!J11</f>
        <v>72</v>
      </c>
      <c r="Y11" s="8">
        <f>W11*'Store Warehoouse Rerorders'!F11</f>
        <v>60</v>
      </c>
      <c r="Z11" s="8">
        <f t="shared" si="0"/>
        <v>12</v>
      </c>
      <c r="AA11">
        <f t="shared" si="1"/>
        <v>0</v>
      </c>
      <c r="AB11" s="11">
        <f t="shared" si="2"/>
        <v>20</v>
      </c>
      <c r="AC11">
        <f t="shared" si="3"/>
        <v>20</v>
      </c>
    </row>
    <row r="12" spans="1:29" x14ac:dyDescent="0.25">
      <c r="A12" t="s">
        <v>17</v>
      </c>
      <c r="B12">
        <v>20</v>
      </c>
      <c r="C12">
        <v>15</v>
      </c>
      <c r="D12">
        <v>10</v>
      </c>
      <c r="E12">
        <v>5</v>
      </c>
      <c r="F12">
        <v>0</v>
      </c>
      <c r="G12">
        <v>10</v>
      </c>
      <c r="H12">
        <v>10</v>
      </c>
      <c r="I12">
        <v>10</v>
      </c>
      <c r="J12">
        <v>10</v>
      </c>
      <c r="K12">
        <f>IF(C12&lt;B12,B12-C12,0)</f>
        <v>5</v>
      </c>
      <c r="L12">
        <f>IF(D12&lt;C12,C12-D12,0)</f>
        <v>5</v>
      </c>
      <c r="M12">
        <f>IF(E12&lt;D12,D12-E12,0)</f>
        <v>5</v>
      </c>
      <c r="N12">
        <f>IF(F12&lt;E12,E12-F12,0)</f>
        <v>5</v>
      </c>
      <c r="O12">
        <f>IF(G12&lt;F12,F12-G12,0)</f>
        <v>0</v>
      </c>
      <c r="P12">
        <f>IF(H12&lt;G12,G12-H12,0)</f>
        <v>0</v>
      </c>
      <c r="Q12">
        <f>IF(I12&lt;H12,H12-I12,0)</f>
        <v>0</v>
      </c>
      <c r="R12">
        <f>IF(J12&lt;I12,I12-J12,0)</f>
        <v>0</v>
      </c>
      <c r="S12">
        <f>IF(T12&lt;=0,T12*B12,T12*B12-B12)</f>
        <v>0</v>
      </c>
      <c r="T12">
        <f>IFERROR(COUNTIF(C12:J12,0),"")</f>
        <v>1</v>
      </c>
      <c r="U12">
        <f>SUM(K12:R12)+S12</f>
        <v>20</v>
      </c>
      <c r="V12">
        <f>MEDIAN(K12:R12)</f>
        <v>2.5</v>
      </c>
      <c r="W12">
        <f>SUM(K12:R12)</f>
        <v>20</v>
      </c>
      <c r="X12" s="8">
        <f>W12*'Store Warehoouse Rerorders'!J12</f>
        <v>84</v>
      </c>
      <c r="Y12" s="8">
        <f>W12*'Store Warehoouse Rerorders'!F12</f>
        <v>70</v>
      </c>
      <c r="Z12" s="8">
        <f t="shared" si="0"/>
        <v>14</v>
      </c>
      <c r="AA12">
        <f t="shared" si="1"/>
        <v>0.125</v>
      </c>
      <c r="AB12" s="11">
        <f t="shared" si="2"/>
        <v>19.95</v>
      </c>
      <c r="AC12">
        <f t="shared" si="3"/>
        <v>40</v>
      </c>
    </row>
    <row r="13" spans="1:29" x14ac:dyDescent="0.25">
      <c r="A13" t="s">
        <v>8</v>
      </c>
      <c r="B13">
        <v>20</v>
      </c>
      <c r="C13">
        <v>5</v>
      </c>
      <c r="D13">
        <v>0</v>
      </c>
      <c r="E13">
        <v>15</v>
      </c>
      <c r="F13">
        <v>0</v>
      </c>
      <c r="G13">
        <v>0</v>
      </c>
      <c r="H13">
        <v>5</v>
      </c>
      <c r="I13">
        <v>0</v>
      </c>
      <c r="J13">
        <v>10</v>
      </c>
      <c r="K13">
        <f>IF(C13&lt;B13,B13-C13,0)</f>
        <v>15</v>
      </c>
      <c r="L13">
        <f>IF(D13&lt;C13,C13-D13,0)</f>
        <v>5</v>
      </c>
      <c r="M13">
        <f>IF(E13&lt;D13,D13-E13,0)</f>
        <v>0</v>
      </c>
      <c r="N13">
        <f>IF(F13&lt;E13,E13-F13,0)</f>
        <v>15</v>
      </c>
      <c r="O13">
        <f>IF(G13&lt;F13,F13-G13,0)</f>
        <v>0</v>
      </c>
      <c r="P13">
        <f>IF(H13&lt;G13,G13-H13,0)</f>
        <v>0</v>
      </c>
      <c r="Q13">
        <f>IF(I13&lt;H13,H13-I13,0)</f>
        <v>5</v>
      </c>
      <c r="R13">
        <f>IF(J13&lt;I13,I13-J13,0)</f>
        <v>0</v>
      </c>
      <c r="S13">
        <f>IF(T13&lt;=0,T13*B13,T13*B13-B13)</f>
        <v>60</v>
      </c>
      <c r="T13">
        <f>IFERROR(COUNTIF(C13:J13,0),"")</f>
        <v>4</v>
      </c>
      <c r="U13">
        <f>SUM(K13:R13)+S13</f>
        <v>100</v>
      </c>
      <c r="V13">
        <f>MEDIAN(K13:R13)</f>
        <v>2.5</v>
      </c>
      <c r="W13">
        <f>SUM(K13:R13)</f>
        <v>40</v>
      </c>
      <c r="X13" s="8">
        <f>W13*'Store Warehoouse Rerorders'!J13</f>
        <v>192</v>
      </c>
      <c r="Y13" s="8">
        <f>W13*'Store Warehoouse Rerorders'!F13</f>
        <v>160</v>
      </c>
      <c r="Z13" s="8">
        <f t="shared" si="0"/>
        <v>32</v>
      </c>
      <c r="AA13">
        <f t="shared" si="1"/>
        <v>0.5</v>
      </c>
      <c r="AB13" s="11">
        <f t="shared" si="2"/>
        <v>39.9</v>
      </c>
      <c r="AC13">
        <f t="shared" si="3"/>
        <v>60</v>
      </c>
    </row>
    <row r="14" spans="1:29" x14ac:dyDescent="0.25">
      <c r="A14" t="s">
        <v>9</v>
      </c>
      <c r="B14">
        <v>20</v>
      </c>
      <c r="C14">
        <v>12</v>
      </c>
      <c r="D14">
        <v>10</v>
      </c>
      <c r="E14">
        <v>5</v>
      </c>
      <c r="F14">
        <v>0</v>
      </c>
      <c r="G14">
        <v>10</v>
      </c>
      <c r="H14">
        <v>5</v>
      </c>
      <c r="I14">
        <v>10</v>
      </c>
      <c r="J14">
        <v>10</v>
      </c>
      <c r="K14">
        <f>IF(C14&lt;B14,B14-C14,0)</f>
        <v>8</v>
      </c>
      <c r="L14">
        <f>IF(D14&lt;C14,C14-D14,0)</f>
        <v>2</v>
      </c>
      <c r="M14">
        <f>IF(E14&lt;D14,D14-E14,0)</f>
        <v>5</v>
      </c>
      <c r="N14">
        <f>IF(F14&lt;E14,E14-F14,0)</f>
        <v>5</v>
      </c>
      <c r="O14">
        <f>IF(G14&lt;F14,F14-G14,0)</f>
        <v>0</v>
      </c>
      <c r="P14">
        <f>IF(H14&lt;G14,G14-H14,0)</f>
        <v>5</v>
      </c>
      <c r="Q14">
        <f>IF(I14&lt;H14,H14-I14,0)</f>
        <v>0</v>
      </c>
      <c r="R14">
        <f>IF(J14&lt;I14,I14-J14,0)</f>
        <v>0</v>
      </c>
      <c r="S14">
        <f>IF(T14&lt;=0,T14*B14,T14*B14-B14)</f>
        <v>0</v>
      </c>
      <c r="T14">
        <f>IFERROR(COUNTIF(C14:J14,0),"")</f>
        <v>1</v>
      </c>
      <c r="U14">
        <f>SUM(K14:R14)+S14</f>
        <v>25</v>
      </c>
      <c r="V14">
        <f>MEDIAN(K14:R14)</f>
        <v>3.5</v>
      </c>
      <c r="W14">
        <f>SUM(K14:R14)</f>
        <v>25</v>
      </c>
      <c r="X14" s="8">
        <f>W14*'Store Warehoouse Rerorders'!J14</f>
        <v>165</v>
      </c>
      <c r="Y14" s="8">
        <f>W14*'Store Warehoouse Rerorders'!F14</f>
        <v>137.5</v>
      </c>
      <c r="Z14" s="8">
        <f t="shared" si="0"/>
        <v>27.5</v>
      </c>
      <c r="AA14">
        <f t="shared" si="1"/>
        <v>0.125</v>
      </c>
      <c r="AB14" s="11">
        <f t="shared" si="2"/>
        <v>24.96</v>
      </c>
      <c r="AC14">
        <f t="shared" si="3"/>
        <v>65</v>
      </c>
    </row>
    <row r="15" spans="1:29" x14ac:dyDescent="0.25">
      <c r="A15" t="s">
        <v>15</v>
      </c>
      <c r="B15">
        <v>20</v>
      </c>
      <c r="C15">
        <v>5</v>
      </c>
      <c r="D15">
        <v>15</v>
      </c>
      <c r="E15">
        <v>12</v>
      </c>
      <c r="F15">
        <v>0</v>
      </c>
      <c r="G15">
        <v>0</v>
      </c>
      <c r="H15">
        <v>10</v>
      </c>
      <c r="I15">
        <v>5</v>
      </c>
      <c r="J15">
        <v>15</v>
      </c>
      <c r="K15">
        <f>IF(C15&lt;B15,B15-C15,0)</f>
        <v>15</v>
      </c>
      <c r="L15">
        <f>IF(D15&lt;C15,C15-D15,0)</f>
        <v>0</v>
      </c>
      <c r="M15">
        <f>IF(E15&lt;D15,D15-E15,0)</f>
        <v>3</v>
      </c>
      <c r="N15">
        <f>IF(F15&lt;E15,E15-F15,0)</f>
        <v>12</v>
      </c>
      <c r="O15">
        <f>IF(G15&lt;F15,F15-G15,0)</f>
        <v>0</v>
      </c>
      <c r="P15">
        <f>IF(H15&lt;G15,G15-H15,0)</f>
        <v>0</v>
      </c>
      <c r="Q15">
        <f>IF(I15&lt;H15,H15-I15,0)</f>
        <v>5</v>
      </c>
      <c r="R15">
        <f>IF(J15&lt;I15,I15-J15,0)</f>
        <v>0</v>
      </c>
      <c r="S15">
        <f>IF(T15&lt;=0,T15*B15,T15*B15-B15)</f>
        <v>20</v>
      </c>
      <c r="T15">
        <f>IFERROR(COUNTIF(C15:J15,0),"")</f>
        <v>2</v>
      </c>
      <c r="U15">
        <f>SUM(K15:R15)+S15</f>
        <v>55</v>
      </c>
      <c r="V15">
        <f>MEDIAN(K15:R15)</f>
        <v>1.5</v>
      </c>
      <c r="W15">
        <f>SUM(K15:R15)</f>
        <v>35</v>
      </c>
      <c r="X15" s="8">
        <f>W15*'Store Warehoouse Rerorders'!J15</f>
        <v>168</v>
      </c>
      <c r="Y15" s="8">
        <f>W15*'Store Warehoouse Rerorders'!F15</f>
        <v>140</v>
      </c>
      <c r="Z15" s="8">
        <f t="shared" si="0"/>
        <v>28</v>
      </c>
      <c r="AA15">
        <f t="shared" si="1"/>
        <v>0.25</v>
      </c>
      <c r="AB15" s="11">
        <f t="shared" si="2"/>
        <v>34.942857142857143</v>
      </c>
      <c r="AC15">
        <f t="shared" si="3"/>
        <v>60</v>
      </c>
    </row>
    <row r="16" spans="1:29" x14ac:dyDescent="0.25">
      <c r="A16" t="s">
        <v>10</v>
      </c>
      <c r="B16">
        <v>20</v>
      </c>
      <c r="C16">
        <v>0</v>
      </c>
      <c r="D16">
        <v>15</v>
      </c>
      <c r="E16">
        <v>10</v>
      </c>
      <c r="F16">
        <v>0</v>
      </c>
      <c r="G16">
        <v>15</v>
      </c>
      <c r="H16">
        <v>20</v>
      </c>
      <c r="I16">
        <v>0</v>
      </c>
      <c r="J16">
        <v>15</v>
      </c>
      <c r="K16">
        <f>IF(C16&lt;B16,B16-C16,0)</f>
        <v>20</v>
      </c>
      <c r="L16">
        <f>IF(D16&lt;C16,C16-D16,0)</f>
        <v>0</v>
      </c>
      <c r="M16">
        <f>IF(E16&lt;D16,D16-E16,0)</f>
        <v>5</v>
      </c>
      <c r="N16">
        <f>IF(F16&lt;E16,E16-F16,0)</f>
        <v>10</v>
      </c>
      <c r="O16">
        <f>IF(G16&lt;F16,F16-G16,0)</f>
        <v>0</v>
      </c>
      <c r="P16">
        <f>IF(H16&lt;G16,G16-H16,0)</f>
        <v>0</v>
      </c>
      <c r="Q16">
        <f>IF(I16&lt;H16,H16-I16,0)</f>
        <v>20</v>
      </c>
      <c r="R16">
        <f>IF(J16&lt;I16,I16-J16,0)</f>
        <v>0</v>
      </c>
      <c r="S16">
        <f>IF(T16&lt;=0,T16*B16,T16*B16-B16)</f>
        <v>40</v>
      </c>
      <c r="T16">
        <f>IFERROR(COUNTIF(C16:J16,0),"")</f>
        <v>3</v>
      </c>
      <c r="U16">
        <f>SUM(K16:R16)+S16</f>
        <v>95</v>
      </c>
      <c r="V16">
        <f>MEDIAN(K16:R16)</f>
        <v>2.5</v>
      </c>
      <c r="W16">
        <f>SUM(K16:R16)</f>
        <v>55</v>
      </c>
      <c r="X16" s="8">
        <f>W16*'Store Warehoouse Rerorders'!J16</f>
        <v>66</v>
      </c>
      <c r="Y16" s="8">
        <f>W16*'Store Warehoouse Rerorders'!F16</f>
        <v>55</v>
      </c>
      <c r="Z16" s="8">
        <f t="shared" si="0"/>
        <v>11</v>
      </c>
      <c r="AA16">
        <f t="shared" si="1"/>
        <v>0.375</v>
      </c>
      <c r="AB16" s="11">
        <f t="shared" si="2"/>
        <v>54.945454545454545</v>
      </c>
      <c r="AC16">
        <f t="shared" si="3"/>
        <v>90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55</v>
      </c>
    </row>
    <row r="18" spans="1:29" s="3" customFormat="1" x14ac:dyDescent="0.25">
      <c r="A18" s="4" t="s">
        <v>13</v>
      </c>
      <c r="B18" s="4"/>
      <c r="AC18">
        <f t="shared" si="3"/>
        <v>0</v>
      </c>
    </row>
    <row r="19" spans="1:29" x14ac:dyDescent="0.25">
      <c r="A19" t="s">
        <v>12</v>
      </c>
      <c r="B19">
        <v>20</v>
      </c>
      <c r="C19">
        <v>15</v>
      </c>
      <c r="D19">
        <v>15</v>
      </c>
      <c r="E19">
        <v>15</v>
      </c>
      <c r="F19">
        <v>15</v>
      </c>
      <c r="G19">
        <v>5</v>
      </c>
      <c r="H19">
        <v>120</v>
      </c>
      <c r="I19">
        <v>15</v>
      </c>
      <c r="J19">
        <v>15</v>
      </c>
      <c r="K19">
        <f>IF(C19&lt;B19,B19-C19,0)</f>
        <v>5</v>
      </c>
      <c r="L19">
        <f>IF(D19&lt;C19,C19-D19,0)</f>
        <v>0</v>
      </c>
      <c r="M19">
        <f>IF(E19&lt;D19,D19-E19,0)</f>
        <v>0</v>
      </c>
      <c r="N19">
        <f>IF(F19&lt;E19,E19-F19,0)</f>
        <v>0</v>
      </c>
      <c r="O19">
        <f>IF(G19&lt;F19,F19-G19,0)</f>
        <v>10</v>
      </c>
      <c r="P19">
        <f>IF(H19&lt;G19,G19-H19,0)</f>
        <v>0</v>
      </c>
      <c r="Q19">
        <f>IF(I19&lt;H19,H19-I19,0)</f>
        <v>105</v>
      </c>
      <c r="R19">
        <f>IF(J19&lt;I19,I19-J19,0)</f>
        <v>0</v>
      </c>
      <c r="S19">
        <f>IF(T19&lt;=0,T19*B19,T19*B19-B19)</f>
        <v>0</v>
      </c>
      <c r="T19">
        <f>IFERROR(COUNTIF(C19:J19,0),"")</f>
        <v>0</v>
      </c>
      <c r="U19">
        <f>SUM(K19:R19)+S19</f>
        <v>120</v>
      </c>
      <c r="V19">
        <f>MEDIAN(K19:R19)</f>
        <v>0</v>
      </c>
      <c r="W19">
        <f>SUM(K19:R19)</f>
        <v>120</v>
      </c>
      <c r="X19" s="8">
        <f>W19*'Store Warehoouse Rerorders'!J19</f>
        <v>864</v>
      </c>
      <c r="Y19" s="8">
        <f>W19*'Store Warehoouse Rerorders'!F19</f>
        <v>720</v>
      </c>
      <c r="Z19" s="8">
        <f t="shared" si="0"/>
        <v>144</v>
      </c>
      <c r="AA19">
        <f t="shared" si="1"/>
        <v>0</v>
      </c>
      <c r="AB19" s="11">
        <f t="shared" si="2"/>
        <v>120</v>
      </c>
      <c r="AC19">
        <f t="shared" si="3"/>
        <v>120</v>
      </c>
    </row>
    <row r="20" spans="1:29" x14ac:dyDescent="0.25">
      <c r="A20" t="s">
        <v>19</v>
      </c>
      <c r="B20">
        <v>20</v>
      </c>
      <c r="C20">
        <v>0</v>
      </c>
      <c r="D20">
        <v>15</v>
      </c>
      <c r="E20">
        <v>0</v>
      </c>
      <c r="F20">
        <v>10</v>
      </c>
      <c r="G20">
        <v>15</v>
      </c>
      <c r="H20">
        <v>15</v>
      </c>
      <c r="I20">
        <v>0</v>
      </c>
      <c r="J20">
        <v>10</v>
      </c>
      <c r="K20">
        <f>IF(C20&lt;B20,B20-C20,0)</f>
        <v>20</v>
      </c>
      <c r="L20">
        <f>IF(D20&lt;C20,C20-D20,0)</f>
        <v>0</v>
      </c>
      <c r="M20">
        <f>IF(E20&lt;D20,D20-E20,0)</f>
        <v>15</v>
      </c>
      <c r="N20">
        <f>IF(F20&lt;E20,E20-F20,0)</f>
        <v>0</v>
      </c>
      <c r="O20">
        <f>IF(G20&lt;F20,F20-G20,0)</f>
        <v>0</v>
      </c>
      <c r="P20">
        <f>IF(H20&lt;G20,G20-H20,0)</f>
        <v>0</v>
      </c>
      <c r="Q20">
        <f>IF(I20&lt;H20,H20-I20,0)</f>
        <v>15</v>
      </c>
      <c r="R20">
        <f>IF(J20&lt;I20,I20-J20,0)</f>
        <v>0</v>
      </c>
      <c r="S20">
        <f>IF(T20&lt;=0,T20*B20,T20*B20-B20)</f>
        <v>40</v>
      </c>
      <c r="T20">
        <f>IFERROR(COUNTIF(C20:J20,0),"")</f>
        <v>3</v>
      </c>
      <c r="U20">
        <f>SUM(K20:R20)+S20</f>
        <v>90</v>
      </c>
      <c r="V20">
        <f>MEDIAN(K20:R20)</f>
        <v>0</v>
      </c>
      <c r="W20">
        <f>SUM(K20:R20)</f>
        <v>50</v>
      </c>
      <c r="X20" s="8">
        <f>W20*'Store Warehoouse Rerorders'!J20</f>
        <v>330</v>
      </c>
      <c r="Y20" s="8">
        <f>W20*'Store Warehoouse Rerorders'!F20</f>
        <v>275</v>
      </c>
      <c r="Z20" s="8">
        <f t="shared" si="0"/>
        <v>55</v>
      </c>
      <c r="AA20">
        <f t="shared" si="1"/>
        <v>0.375</v>
      </c>
      <c r="AB20" s="11">
        <f t="shared" si="2"/>
        <v>49.94</v>
      </c>
      <c r="AC20">
        <f t="shared" si="3"/>
        <v>170</v>
      </c>
    </row>
    <row r="21" spans="1:29" x14ac:dyDescent="0.25">
      <c r="A21" t="s">
        <v>14</v>
      </c>
      <c r="B21">
        <v>20</v>
      </c>
      <c r="C21">
        <v>10</v>
      </c>
      <c r="D21">
        <v>10</v>
      </c>
      <c r="E21">
        <v>0</v>
      </c>
      <c r="F21">
        <v>0</v>
      </c>
      <c r="G21">
        <v>5</v>
      </c>
      <c r="H21">
        <v>5</v>
      </c>
      <c r="I21">
        <v>10</v>
      </c>
      <c r="J21">
        <v>0</v>
      </c>
      <c r="K21">
        <f>IF(C21&lt;B21,B21-C21,0)</f>
        <v>10</v>
      </c>
      <c r="L21">
        <f>IF(D21&lt;C21,C21-D21,0)</f>
        <v>0</v>
      </c>
      <c r="M21">
        <f>IF(E21&lt;D21,D21-E21,0)</f>
        <v>10</v>
      </c>
      <c r="N21">
        <f>IF(F21&lt;E21,E21-F21,0)</f>
        <v>0</v>
      </c>
      <c r="O21">
        <f>IF(G21&lt;F21,F21-G21,0)</f>
        <v>0</v>
      </c>
      <c r="P21">
        <f>IF(H21&lt;G21,G21-H21,0)</f>
        <v>0</v>
      </c>
      <c r="Q21">
        <f>IF(I21&lt;H21,H21-I21,0)</f>
        <v>0</v>
      </c>
      <c r="R21">
        <f>IF(J21&lt;I21,I21-J21,0)</f>
        <v>10</v>
      </c>
      <c r="S21">
        <f>IF(T21&lt;=0,T21*B21,T21*B21-B21)</f>
        <v>40</v>
      </c>
      <c r="T21">
        <f>IFERROR(COUNTIF(C21:J21,0),"")</f>
        <v>3</v>
      </c>
      <c r="U21">
        <f>SUM(K21:R21)+S21</f>
        <v>70</v>
      </c>
      <c r="V21">
        <f>MEDIAN(K21:R21)</f>
        <v>0</v>
      </c>
      <c r="W21">
        <f>SUM(K21:R21)</f>
        <v>30</v>
      </c>
      <c r="X21" s="8">
        <f>W21*'Store Warehoouse Rerorders'!J21</f>
        <v>180</v>
      </c>
      <c r="Y21" s="8">
        <f>W21*'Store Warehoouse Rerorders'!F21</f>
        <v>150</v>
      </c>
      <c r="Z21" s="8">
        <f t="shared" si="0"/>
        <v>30</v>
      </c>
      <c r="AA21">
        <f t="shared" si="1"/>
        <v>0.375</v>
      </c>
      <c r="AB21" s="11">
        <f t="shared" si="2"/>
        <v>29.9</v>
      </c>
      <c r="AC21">
        <f t="shared" si="3"/>
        <v>80</v>
      </c>
    </row>
    <row r="22" spans="1:29" x14ac:dyDescent="0.25">
      <c r="A22" t="s">
        <v>22</v>
      </c>
      <c r="B22">
        <v>10</v>
      </c>
      <c r="C22">
        <v>10</v>
      </c>
      <c r="D22">
        <v>10</v>
      </c>
      <c r="E22">
        <v>10</v>
      </c>
      <c r="F22">
        <v>5</v>
      </c>
      <c r="G22">
        <v>0</v>
      </c>
      <c r="H22">
        <v>10</v>
      </c>
      <c r="I22">
        <v>0</v>
      </c>
      <c r="J22">
        <v>10</v>
      </c>
      <c r="K22">
        <f>IF(C22&lt;B22,B22-C22,0)</f>
        <v>0</v>
      </c>
      <c r="L22">
        <f>IF(D22&lt;C22,C22-D22,0)</f>
        <v>0</v>
      </c>
      <c r="M22">
        <f>IF(E22&lt;D22,D22-E22,0)</f>
        <v>0</v>
      </c>
      <c r="N22">
        <f>IF(F22&lt;E22,E22-F22,0)</f>
        <v>5</v>
      </c>
      <c r="O22">
        <f>IF(G22&lt;F22,F22-G22,0)</f>
        <v>5</v>
      </c>
      <c r="P22">
        <f>IF(H22&lt;G22,G22-H22,0)</f>
        <v>0</v>
      </c>
      <c r="Q22">
        <f>IF(I22&lt;H22,H22-I22,0)</f>
        <v>10</v>
      </c>
      <c r="R22">
        <f>IF(J22&lt;I22,I22-J22,0)</f>
        <v>0</v>
      </c>
      <c r="S22">
        <f>IF(T22&lt;=0,T22*B22,T22*B22-B22)</f>
        <v>10</v>
      </c>
      <c r="T22">
        <f>IFERROR(COUNTIF(C22:J22,0),"")</f>
        <v>2</v>
      </c>
      <c r="U22">
        <f>SUM(K22:R22)+S22</f>
        <v>30</v>
      </c>
      <c r="V22">
        <f>MEDIAN(K22:R22)</f>
        <v>0</v>
      </c>
      <c r="W22">
        <f>SUM(K22:R22)</f>
        <v>20</v>
      </c>
      <c r="X22" s="8">
        <f>W22*'Store Warehoouse Rerorders'!J22</f>
        <v>168</v>
      </c>
      <c r="Y22" s="8">
        <f>W22*'Store Warehoouse Rerorders'!F22</f>
        <v>140</v>
      </c>
      <c r="Z22" s="8">
        <f t="shared" si="0"/>
        <v>28</v>
      </c>
      <c r="AA22">
        <f t="shared" si="1"/>
        <v>0.25</v>
      </c>
      <c r="AB22" s="11">
        <f t="shared" si="2"/>
        <v>19.899999999999999</v>
      </c>
      <c r="AC22">
        <f t="shared" si="3"/>
        <v>50</v>
      </c>
    </row>
    <row r="23" spans="1:29" x14ac:dyDescent="0.25">
      <c r="A23" t="s">
        <v>18</v>
      </c>
      <c r="B23">
        <v>10</v>
      </c>
      <c r="C23">
        <v>5</v>
      </c>
      <c r="D23">
        <v>0</v>
      </c>
      <c r="E23">
        <v>0</v>
      </c>
      <c r="F23">
        <v>10</v>
      </c>
      <c r="G23">
        <v>10</v>
      </c>
      <c r="H23">
        <v>5</v>
      </c>
      <c r="I23">
        <v>0</v>
      </c>
      <c r="J23">
        <v>5</v>
      </c>
      <c r="K23">
        <f>IF(C23&lt;B23,B23-C23,0)</f>
        <v>5</v>
      </c>
      <c r="L23">
        <f>IF(D23&lt;C23,C23-D23,0)</f>
        <v>5</v>
      </c>
      <c r="M23">
        <f>IF(E23&lt;D23,D23-E23,0)</f>
        <v>0</v>
      </c>
      <c r="N23">
        <f>IF(F23&lt;E23,E23-F23,0)</f>
        <v>0</v>
      </c>
      <c r="O23">
        <f>IF(G23&lt;F23,F23-G23,0)</f>
        <v>0</v>
      </c>
      <c r="P23">
        <f>IF(H23&lt;G23,G23-H23,0)</f>
        <v>5</v>
      </c>
      <c r="Q23">
        <f>IF(I23&lt;H23,H23-I23,0)</f>
        <v>5</v>
      </c>
      <c r="R23">
        <f>IF(J23&lt;I23,I23-J23,0)</f>
        <v>0</v>
      </c>
      <c r="S23">
        <f>IF(T23&lt;=0,T23*B23,T23*B23-B23)</f>
        <v>20</v>
      </c>
      <c r="T23">
        <f>IFERROR(COUNTIF(C23:J23,0),"")</f>
        <v>3</v>
      </c>
      <c r="U23">
        <f>SUM(K23:R23)+S23</f>
        <v>40</v>
      </c>
      <c r="V23">
        <f>MEDIAN(K23:R23)</f>
        <v>2.5</v>
      </c>
      <c r="W23">
        <f>SUM(K23:R23)</f>
        <v>20</v>
      </c>
      <c r="X23" s="8">
        <f>W23*'Store Warehoouse Rerorders'!J23</f>
        <v>156</v>
      </c>
      <c r="Y23" s="8">
        <f>W23*'Store Warehoouse Rerorders'!F23</f>
        <v>130</v>
      </c>
      <c r="Z23" s="8">
        <f t="shared" si="0"/>
        <v>26</v>
      </c>
      <c r="AA23">
        <f t="shared" si="1"/>
        <v>0.375</v>
      </c>
      <c r="AB23" s="11">
        <f t="shared" si="2"/>
        <v>19.850000000000001</v>
      </c>
      <c r="AC23">
        <f t="shared" si="3"/>
        <v>40</v>
      </c>
    </row>
    <row r="24" spans="1:29" s="3" customFormat="1" x14ac:dyDescent="0.25">
      <c r="A24" s="2" t="s">
        <v>20</v>
      </c>
      <c r="B24" s="2"/>
      <c r="AC24">
        <f t="shared" si="3"/>
        <v>20</v>
      </c>
    </row>
    <row r="25" spans="1:29" x14ac:dyDescent="0.25">
      <c r="A25" t="s">
        <v>21</v>
      </c>
      <c r="B25">
        <v>20</v>
      </c>
      <c r="C25">
        <v>15</v>
      </c>
      <c r="D25">
        <v>15</v>
      </c>
      <c r="E25">
        <v>15</v>
      </c>
      <c r="F25">
        <v>5</v>
      </c>
      <c r="G25">
        <v>15</v>
      </c>
      <c r="H25">
        <v>15</v>
      </c>
      <c r="I25">
        <v>12</v>
      </c>
      <c r="J25">
        <v>0</v>
      </c>
      <c r="K25">
        <f>IF(C25&lt;B25,B25-C25,0)</f>
        <v>5</v>
      </c>
      <c r="L25">
        <f>IF(D25&lt;C25,C25-D25,0)</f>
        <v>0</v>
      </c>
      <c r="M25">
        <f>IF(E25&lt;D25,D25-E25,0)</f>
        <v>0</v>
      </c>
      <c r="N25">
        <f>IF(F25&lt;E25,E25-F25,0)</f>
        <v>10</v>
      </c>
      <c r="O25">
        <f>IF(G25&lt;F25,F25-G25,0)</f>
        <v>0</v>
      </c>
      <c r="P25">
        <f>IF(H25&lt;G25,G25-H25,0)</f>
        <v>0</v>
      </c>
      <c r="Q25">
        <f>IF(I25&lt;H25,H25-I25,0)</f>
        <v>3</v>
      </c>
      <c r="R25">
        <f>IF(J25&lt;I25,I25-J25,0)</f>
        <v>12</v>
      </c>
      <c r="S25">
        <f>IF(T25&lt;=0,T25*B25,T25*B25-B25)</f>
        <v>0</v>
      </c>
      <c r="T25">
        <f>IFERROR(COUNTIF(C25:J25,0),"")</f>
        <v>1</v>
      </c>
      <c r="U25">
        <f>SUM(K25:R25)+S25</f>
        <v>30</v>
      </c>
      <c r="V25">
        <f>MEDIAN(K25:R25)</f>
        <v>1.5</v>
      </c>
      <c r="W25">
        <f>SUM(K25:R25)</f>
        <v>30</v>
      </c>
      <c r="X25" s="8">
        <f>W25*'Store Warehoouse Rerorders'!J25</f>
        <v>54</v>
      </c>
      <c r="Y25" s="8">
        <f>W25*'Store Warehoouse Rerorders'!F25</f>
        <v>45</v>
      </c>
      <c r="Z25" s="8">
        <f t="shared" si="0"/>
        <v>9</v>
      </c>
      <c r="AA25">
        <f t="shared" si="1"/>
        <v>0.125</v>
      </c>
      <c r="AB25" s="11">
        <f t="shared" si="2"/>
        <v>29.966666666666665</v>
      </c>
      <c r="AC25">
        <f t="shared" si="3"/>
        <v>30</v>
      </c>
    </row>
    <row r="26" spans="1:29" x14ac:dyDescent="0.25">
      <c r="A26" t="s">
        <v>26</v>
      </c>
      <c r="B26">
        <v>10</v>
      </c>
      <c r="C26">
        <v>10</v>
      </c>
      <c r="D26">
        <v>0</v>
      </c>
      <c r="E26">
        <v>0</v>
      </c>
      <c r="F26">
        <v>0</v>
      </c>
      <c r="G26">
        <v>0</v>
      </c>
      <c r="H26">
        <v>5</v>
      </c>
      <c r="I26">
        <v>10</v>
      </c>
      <c r="J26">
        <v>10</v>
      </c>
      <c r="K26">
        <f>IF(C26&lt;B26,B26-C26,0)</f>
        <v>0</v>
      </c>
      <c r="L26">
        <f>IF(D26&lt;C26,C26-D26,0)</f>
        <v>10</v>
      </c>
      <c r="M26">
        <f>IF(E26&lt;D26,D26-E26,0)</f>
        <v>0</v>
      </c>
      <c r="N26">
        <f>IF(F26&lt;E26,E26-F26,0)</f>
        <v>0</v>
      </c>
      <c r="O26">
        <f>IF(G26&lt;F26,F26-G26,0)</f>
        <v>0</v>
      </c>
      <c r="P26">
        <f>IF(H26&lt;G26,G26-H26,0)</f>
        <v>0</v>
      </c>
      <c r="Q26">
        <f>IF(I26&lt;H26,H26-I26,0)</f>
        <v>0</v>
      </c>
      <c r="R26">
        <f>IF(J26&lt;I26,I26-J26,0)</f>
        <v>0</v>
      </c>
      <c r="S26">
        <f>IF(T26&lt;=0,T26*B26,T26*B26-B26)</f>
        <v>30</v>
      </c>
      <c r="T26">
        <f>IFERROR(COUNTIF(C26:J26,0),"")</f>
        <v>4</v>
      </c>
      <c r="U26">
        <f>SUM(K26:R26)+S26</f>
        <v>40</v>
      </c>
      <c r="V26">
        <f>MEDIAN(K26:R26)</f>
        <v>0</v>
      </c>
      <c r="W26">
        <f>SUM(K26:R26)</f>
        <v>10</v>
      </c>
      <c r="X26" s="8">
        <f>W26*'Store Warehoouse Rerorders'!J26</f>
        <v>6</v>
      </c>
      <c r="Y26" s="8">
        <f>W26*'Store Warehoouse Rerorders'!F26</f>
        <v>5</v>
      </c>
      <c r="Z26" s="8">
        <f t="shared" si="0"/>
        <v>1</v>
      </c>
      <c r="AA26">
        <f t="shared" si="1"/>
        <v>0.5</v>
      </c>
      <c r="AB26" s="11">
        <f t="shared" si="2"/>
        <v>9.6</v>
      </c>
      <c r="AC26">
        <f t="shared" si="3"/>
        <v>40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10</v>
      </c>
    </row>
    <row r="28" spans="1:29" x14ac:dyDescent="0.25">
      <c r="A28" t="s">
        <v>27</v>
      </c>
      <c r="B28">
        <v>15</v>
      </c>
      <c r="C28">
        <v>10</v>
      </c>
      <c r="D28">
        <v>0</v>
      </c>
      <c r="E28">
        <v>0</v>
      </c>
      <c r="F28">
        <v>0</v>
      </c>
      <c r="G28">
        <v>10</v>
      </c>
      <c r="H28">
        <v>10</v>
      </c>
      <c r="I28">
        <v>10</v>
      </c>
      <c r="J28">
        <v>0</v>
      </c>
      <c r="K28">
        <f>IF(C28&lt;B28,B28-C28,0)</f>
        <v>5</v>
      </c>
      <c r="L28">
        <f>IF(D28&lt;C28,C28-D28,0)</f>
        <v>10</v>
      </c>
      <c r="M28">
        <f>IF(E28&lt;D28,D28-E28,0)</f>
        <v>0</v>
      </c>
      <c r="N28">
        <f>IF(F28&lt;E28,E28-F28,0)</f>
        <v>0</v>
      </c>
      <c r="O28">
        <f>IF(G28&lt;F28,F28-G28,0)</f>
        <v>0</v>
      </c>
      <c r="P28">
        <f>IF(H28&lt;G28,G28-H28,0)</f>
        <v>0</v>
      </c>
      <c r="Q28">
        <f>IF(I28&lt;H28,H28-I28,0)</f>
        <v>0</v>
      </c>
      <c r="R28">
        <f>IF(J28&lt;I28,I28-J28,0)</f>
        <v>10</v>
      </c>
      <c r="S28">
        <f>IF(T28&lt;=0,T28*B28,T28*B28-B28)</f>
        <v>45</v>
      </c>
      <c r="T28">
        <f>IFERROR(COUNTIF(C28:J28,0),"")</f>
        <v>4</v>
      </c>
      <c r="U28">
        <f>SUM(K28:R28)+S28</f>
        <v>70</v>
      </c>
      <c r="V28">
        <f>MEDIAN(K28:R28)</f>
        <v>0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0.5</v>
      </c>
      <c r="AB28" s="11">
        <f t="shared" si="2"/>
        <v>24.84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12</v>
      </c>
      <c r="D29">
        <v>0</v>
      </c>
      <c r="E29">
        <v>15</v>
      </c>
      <c r="F29">
        <v>10</v>
      </c>
      <c r="G29">
        <v>5</v>
      </c>
      <c r="H29">
        <v>0</v>
      </c>
      <c r="I29">
        <v>15</v>
      </c>
      <c r="J29">
        <v>10</v>
      </c>
      <c r="K29">
        <f>IF(C29&lt;B29,B29-C29,0)</f>
        <v>3</v>
      </c>
      <c r="L29">
        <f>IF(D29&lt;C29,C29-D29,0)</f>
        <v>12</v>
      </c>
      <c r="M29">
        <f>IF(E29&lt;D29,D29-E29,0)</f>
        <v>0</v>
      </c>
      <c r="N29">
        <f>IF(F29&lt;E29,E29-F29,0)</f>
        <v>5</v>
      </c>
      <c r="O29">
        <f>IF(G29&lt;F29,F29-G29,0)</f>
        <v>5</v>
      </c>
      <c r="P29">
        <f>IF(H29&lt;G29,G29-H29,0)</f>
        <v>5</v>
      </c>
      <c r="Q29">
        <f>IF(I29&lt;H29,H29-I29,0)</f>
        <v>0</v>
      </c>
      <c r="R29">
        <f>IF(J29&lt;I29,I29-J29,0)</f>
        <v>5</v>
      </c>
      <c r="S29">
        <f>IF(T29&lt;=0,T29*B29,T29*B29-B29)</f>
        <v>15</v>
      </c>
      <c r="T29">
        <f>IFERROR(COUNTIF(C29:J29,0),"")</f>
        <v>2</v>
      </c>
      <c r="U29">
        <f>SUM(K29:R29)+S29</f>
        <v>50</v>
      </c>
      <c r="V29">
        <f>MEDIAN(K29:R29)</f>
        <v>5</v>
      </c>
      <c r="W29">
        <f>SUM(K29:R29)</f>
        <v>35</v>
      </c>
      <c r="X29" s="8">
        <f>W29*'Store Warehoouse Rerorders'!J29</f>
        <v>189</v>
      </c>
      <c r="Y29" s="8">
        <f>W29*'Store Warehoouse Rerorders'!F29</f>
        <v>157.5</v>
      </c>
      <c r="Z29" s="8">
        <f t="shared" si="0"/>
        <v>31.5</v>
      </c>
      <c r="AA29">
        <f t="shared" si="1"/>
        <v>0.25</v>
      </c>
      <c r="AB29" s="11">
        <f t="shared" si="2"/>
        <v>34.942857142857143</v>
      </c>
      <c r="AC29">
        <f t="shared" si="3"/>
        <v>60</v>
      </c>
    </row>
    <row r="30" spans="1:29" x14ac:dyDescent="0.25">
      <c r="A30" t="s">
        <v>24</v>
      </c>
      <c r="B30">
        <v>10</v>
      </c>
      <c r="C30">
        <v>0</v>
      </c>
      <c r="D30">
        <v>5</v>
      </c>
      <c r="E30">
        <v>0</v>
      </c>
      <c r="F30">
        <v>0</v>
      </c>
      <c r="G30">
        <v>10</v>
      </c>
      <c r="H30">
        <v>5</v>
      </c>
      <c r="I30">
        <v>0</v>
      </c>
      <c r="J30">
        <v>0</v>
      </c>
      <c r="K30">
        <f>IF(C30&lt;B30,B30-C30,0)</f>
        <v>10</v>
      </c>
      <c r="L30">
        <f>IF(D30&lt;C30,C30-D30,0)</f>
        <v>0</v>
      </c>
      <c r="M30">
        <f>IF(E30&lt;D30,D30-E30,0)</f>
        <v>5</v>
      </c>
      <c r="N30">
        <f>IF(F30&lt;E30,E30-F30,0)</f>
        <v>0</v>
      </c>
      <c r="O30">
        <f>IF(G30&lt;F30,F30-G30,0)</f>
        <v>0</v>
      </c>
      <c r="P30">
        <f>IF(H30&lt;G30,G30-H30,0)</f>
        <v>5</v>
      </c>
      <c r="Q30">
        <f>IF(I30&lt;H30,H30-I30,0)</f>
        <v>5</v>
      </c>
      <c r="R30">
        <f>IF(J30&lt;I30,I30-J30,0)</f>
        <v>0</v>
      </c>
      <c r="S30">
        <f>IF(T30&lt;=0,T30*B30,T30*B30-B30)</f>
        <v>40</v>
      </c>
      <c r="T30">
        <f>IFERROR(COUNTIF(C30:J30,0),"")</f>
        <v>5</v>
      </c>
      <c r="U30">
        <f>SUM(K30:R30)+S30</f>
        <v>65</v>
      </c>
      <c r="V30">
        <f>MEDIAN(K30:R30)</f>
        <v>2.5</v>
      </c>
      <c r="W30">
        <f>SUM(K30:R30)</f>
        <v>25</v>
      </c>
      <c r="X30" s="8">
        <f>W30*'Store Warehoouse Rerorders'!J30</f>
        <v>240</v>
      </c>
      <c r="Y30" s="8">
        <f>W30*'Store Warehoouse Rerorders'!F30</f>
        <v>200</v>
      </c>
      <c r="Z30" s="8">
        <f t="shared" si="0"/>
        <v>40</v>
      </c>
      <c r="AA30">
        <f t="shared" si="1"/>
        <v>0.625</v>
      </c>
      <c r="AB30" s="11">
        <f t="shared" si="2"/>
        <v>24.8</v>
      </c>
      <c r="AC30">
        <f t="shared" si="3"/>
        <v>60</v>
      </c>
    </row>
    <row r="31" spans="1:29" x14ac:dyDescent="0.25">
      <c r="A31" t="s">
        <v>25</v>
      </c>
      <c r="B31">
        <v>10</v>
      </c>
      <c r="C31">
        <v>10</v>
      </c>
      <c r="D31">
        <v>5</v>
      </c>
      <c r="E31">
        <v>0</v>
      </c>
      <c r="F31">
        <v>10</v>
      </c>
      <c r="G31">
        <v>5</v>
      </c>
      <c r="H31">
        <v>5</v>
      </c>
      <c r="I31">
        <v>5</v>
      </c>
      <c r="J31">
        <v>10</v>
      </c>
      <c r="K31">
        <f>IF(C31&lt;B31,B31-C31,0)</f>
        <v>0</v>
      </c>
      <c r="L31">
        <f>IF(D31&lt;C31,C31-D31,0)</f>
        <v>5</v>
      </c>
      <c r="M31">
        <f>IF(E31&lt;D31,D31-E31,0)</f>
        <v>5</v>
      </c>
      <c r="N31">
        <f>IF(F31&lt;E31,E31-F31,0)</f>
        <v>0</v>
      </c>
      <c r="O31">
        <f>IF(G31&lt;F31,F31-G31,0)</f>
        <v>5</v>
      </c>
      <c r="P31">
        <f>IF(H31&lt;G31,G31-H31,0)</f>
        <v>0</v>
      </c>
      <c r="Q31">
        <f>IF(I31&lt;H31,H31-I31,0)</f>
        <v>0</v>
      </c>
      <c r="R31">
        <f>IF(J31&lt;I31,I31-J31,0)</f>
        <v>0</v>
      </c>
      <c r="S31">
        <f>IF(T31&lt;=0,T31*B31,T31*B31-B31)</f>
        <v>0</v>
      </c>
      <c r="T31">
        <f>IFERROR(COUNTIF(C31:J31,0),"")</f>
        <v>1</v>
      </c>
      <c r="U31">
        <f>SUM(K31:R31)+S31</f>
        <v>15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0.125</v>
      </c>
      <c r="AB31" s="11">
        <f t="shared" si="2"/>
        <v>14.933333333333334</v>
      </c>
      <c r="AC31">
        <f t="shared" si="3"/>
        <v>40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2"/>
  <sheetViews>
    <sheetView zoomScale="75" zoomScaleNormal="75" workbookViewId="0">
      <selection activeCell="K4" sqref="K4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15</v>
      </c>
      <c r="D4">
        <v>0</v>
      </c>
      <c r="E4">
        <v>10</v>
      </c>
      <c r="F4">
        <v>15</v>
      </c>
      <c r="G4">
        <v>10</v>
      </c>
      <c r="H4">
        <v>0</v>
      </c>
      <c r="I4">
        <v>12</v>
      </c>
      <c r="J4">
        <v>12</v>
      </c>
      <c r="K4">
        <f>IF(C4&lt;B4,B4-C4,0)</f>
        <v>5</v>
      </c>
      <c r="L4">
        <f>IF(D4&lt;C4,C4-D4,0)</f>
        <v>15</v>
      </c>
      <c r="M4">
        <f>IF(E4&lt;D4,D4-E4,0)</f>
        <v>0</v>
      </c>
      <c r="N4">
        <f>IF(F4&lt;E4,E4-F4,0)</f>
        <v>0</v>
      </c>
      <c r="O4">
        <f>IF(G4&lt;F4,F4-G4,0)</f>
        <v>5</v>
      </c>
      <c r="P4">
        <f>IF(H4&lt;G4,G4-H4,0)</f>
        <v>10</v>
      </c>
      <c r="Q4">
        <f>IF(I4&lt;H4,H4-I4,0)</f>
        <v>0</v>
      </c>
      <c r="R4">
        <f>IF(J4&lt;I4,I4-J4,0)</f>
        <v>0</v>
      </c>
      <c r="S4">
        <f>IF(T4&lt;=0,T4*B4,T4*B4-B4)</f>
        <v>20</v>
      </c>
      <c r="T4">
        <f>IFERROR(COUNTIF(C4:J4,0),"")</f>
        <v>2</v>
      </c>
      <c r="U4">
        <f>SUM(K4:R4)+S4</f>
        <v>55</v>
      </c>
      <c r="V4">
        <f>MEDIAN(K4:R4)</f>
        <v>2.5</v>
      </c>
      <c r="W4">
        <f>SUM(K4:R4)</f>
        <v>35</v>
      </c>
      <c r="X4" s="8">
        <f>W4*'Store Warehoouse Rerorders'!J4</f>
        <v>126</v>
      </c>
      <c r="Y4" s="8">
        <f>W4*'Store Warehoouse Rerorders'!F4</f>
        <v>105</v>
      </c>
      <c r="Z4" s="8">
        <f>X4-Y4</f>
        <v>21</v>
      </c>
      <c r="AA4">
        <f>T4/8</f>
        <v>0.25</v>
      </c>
      <c r="AB4" s="11">
        <f>IFERROR(W4-T4/W4,0)</f>
        <v>34.942857142857143</v>
      </c>
      <c r="AC4">
        <f>W4</f>
        <v>35</v>
      </c>
    </row>
    <row r="5" spans="1:29" x14ac:dyDescent="0.25">
      <c r="A5" t="s">
        <v>3</v>
      </c>
      <c r="B5">
        <v>15</v>
      </c>
      <c r="C5">
        <v>5</v>
      </c>
      <c r="D5">
        <v>0</v>
      </c>
      <c r="E5">
        <v>8</v>
      </c>
      <c r="F5">
        <v>0</v>
      </c>
      <c r="G5">
        <v>12</v>
      </c>
      <c r="H5">
        <v>0</v>
      </c>
      <c r="I5">
        <v>5</v>
      </c>
      <c r="J5">
        <v>10</v>
      </c>
      <c r="K5">
        <f>IF(C5&lt;B5,B5-C5,0)</f>
        <v>10</v>
      </c>
      <c r="L5">
        <f>IF(D5&lt;C5,C5-D5,0)</f>
        <v>5</v>
      </c>
      <c r="M5">
        <f>IF(E5&lt;D5,D5-E5,0)</f>
        <v>0</v>
      </c>
      <c r="N5">
        <f>IF(F5&lt;E5,E5-F5,0)</f>
        <v>8</v>
      </c>
      <c r="O5">
        <f>IF(G5&lt;F5,F5-G5,0)</f>
        <v>0</v>
      </c>
      <c r="P5">
        <f>IF(H5&lt;G5,G5-H5,0)</f>
        <v>12</v>
      </c>
      <c r="Q5">
        <f>IF(I5&lt;H5,H5-I5,0)</f>
        <v>0</v>
      </c>
      <c r="R5">
        <f>IF(J5&lt;I5,I5-J5,0)</f>
        <v>0</v>
      </c>
      <c r="S5">
        <f>IF(T5&lt;=0,T5*B5,T5*B5-B5)</f>
        <v>30</v>
      </c>
      <c r="T5">
        <f>IFERROR(COUNTIF(C5:J5,0),"")</f>
        <v>3</v>
      </c>
      <c r="U5">
        <f>SUM(K5:R5)+S5</f>
        <v>65</v>
      </c>
      <c r="V5">
        <f>MEDIAN(K5:R5)</f>
        <v>2.5</v>
      </c>
      <c r="W5">
        <f>SUM(K5:R5)</f>
        <v>35</v>
      </c>
      <c r="X5" s="8">
        <f>W5*'Store Warehoouse Rerorders'!J5</f>
        <v>105</v>
      </c>
      <c r="Y5" s="8">
        <f>W5*'Store Warehoouse Rerorders'!F5</f>
        <v>87.5</v>
      </c>
      <c r="Z5" s="8">
        <f t="shared" ref="Z5:Z31" si="0">X5-Y5</f>
        <v>17.5</v>
      </c>
      <c r="AA5">
        <f t="shared" ref="AA5:AA31" si="1">T5/8</f>
        <v>0.375</v>
      </c>
      <c r="AB5" s="11">
        <f t="shared" ref="AB5:AB31" si="2">IFERROR(W5-T5/W5,0)</f>
        <v>34.914285714285711</v>
      </c>
      <c r="AC5">
        <f>W5+W4</f>
        <v>70</v>
      </c>
    </row>
    <row r="6" spans="1:29" x14ac:dyDescent="0.25">
      <c r="A6" t="s">
        <v>4</v>
      </c>
      <c r="B6">
        <v>20</v>
      </c>
      <c r="C6">
        <v>15</v>
      </c>
      <c r="D6">
        <v>0</v>
      </c>
      <c r="E6">
        <v>10</v>
      </c>
      <c r="F6">
        <v>10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15</v>
      </c>
      <c r="M6">
        <f>IF(E6&lt;D6,D6-E6,0)</f>
        <v>0</v>
      </c>
      <c r="N6">
        <f>IF(F6&lt;E6,E6-F6,0)</f>
        <v>0</v>
      </c>
      <c r="O6">
        <f>IF(G6&lt;F6,F6-G6,0)</f>
        <v>10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80</v>
      </c>
      <c r="T6">
        <f>IFERROR(COUNTIF(C6:J6,0),"")</f>
        <v>5</v>
      </c>
      <c r="U6">
        <f>SUM(K6:R6)+S6</f>
        <v>110</v>
      </c>
      <c r="V6">
        <f>MEDIAN(K6:R6)</f>
        <v>0</v>
      </c>
      <c r="W6">
        <f>SUM(K6:R6)</f>
        <v>30</v>
      </c>
      <c r="X6" s="8">
        <f>W6*'Store Warehoouse Rerorders'!J6</f>
        <v>72</v>
      </c>
      <c r="Y6" s="8">
        <f>W6*'Store Warehoouse Rerorders'!F6</f>
        <v>60</v>
      </c>
      <c r="Z6" s="8">
        <f t="shared" si="0"/>
        <v>12</v>
      </c>
      <c r="AA6">
        <f t="shared" si="1"/>
        <v>0.625</v>
      </c>
      <c r="AB6" s="11">
        <f t="shared" si="2"/>
        <v>29.833333333333332</v>
      </c>
      <c r="AC6">
        <f t="shared" ref="AC6:AC31" si="3">W6+W5</f>
        <v>65</v>
      </c>
    </row>
    <row r="7" spans="1:29" x14ac:dyDescent="0.25">
      <c r="A7" t="s">
        <v>5</v>
      </c>
      <c r="B7">
        <v>20</v>
      </c>
      <c r="C7">
        <v>0</v>
      </c>
      <c r="D7">
        <v>10</v>
      </c>
      <c r="E7">
        <v>0</v>
      </c>
      <c r="F7">
        <v>10</v>
      </c>
      <c r="G7">
        <v>12</v>
      </c>
      <c r="H7">
        <v>5</v>
      </c>
      <c r="I7">
        <v>10</v>
      </c>
      <c r="J7">
        <v>0</v>
      </c>
      <c r="K7">
        <f>IF(C7&lt;B7,B7-C7,0)</f>
        <v>20</v>
      </c>
      <c r="L7">
        <f>IF(D7&lt;C7,C7-D7,0)</f>
        <v>0</v>
      </c>
      <c r="M7">
        <f>IF(E7&lt;D7,D7-E7,0)</f>
        <v>10</v>
      </c>
      <c r="N7">
        <f>IF(F7&lt;E7,E7-F7,0)</f>
        <v>0</v>
      </c>
      <c r="O7">
        <f>IF(G7&lt;F7,F7-G7,0)</f>
        <v>0</v>
      </c>
      <c r="P7">
        <f>IF(H7&lt;G7,G7-H7,0)</f>
        <v>7</v>
      </c>
      <c r="Q7">
        <f>IF(I7&lt;H7,H7-I7,0)</f>
        <v>0</v>
      </c>
      <c r="R7">
        <f>IF(J7&lt;I7,I7-J7,0)</f>
        <v>10</v>
      </c>
      <c r="S7">
        <f>IF(T7&lt;=0,T7*B7,T7*B7-B7)</f>
        <v>40</v>
      </c>
      <c r="T7">
        <f>IFERROR(COUNTIF(C7:J7,0),"")</f>
        <v>3</v>
      </c>
      <c r="U7">
        <f>SUM(K7:R7)+S7</f>
        <v>87</v>
      </c>
      <c r="V7">
        <f>MEDIAN(K7:R7)</f>
        <v>3.5</v>
      </c>
      <c r="W7">
        <f>SUM(K7:R7)</f>
        <v>47</v>
      </c>
      <c r="X7" s="8">
        <f>W7*'Store Warehoouse Rerorders'!J7</f>
        <v>197.4</v>
      </c>
      <c r="Y7" s="8">
        <f>W7*'Store Warehoouse Rerorders'!F7</f>
        <v>164.5</v>
      </c>
      <c r="Z7" s="8">
        <f t="shared" si="0"/>
        <v>32.900000000000006</v>
      </c>
      <c r="AA7">
        <f t="shared" si="1"/>
        <v>0.375</v>
      </c>
      <c r="AB7" s="11">
        <f t="shared" si="2"/>
        <v>46.936170212765958</v>
      </c>
      <c r="AC7">
        <f t="shared" si="3"/>
        <v>77</v>
      </c>
    </row>
    <row r="8" spans="1:29" x14ac:dyDescent="0.25">
      <c r="A8" t="s">
        <v>2</v>
      </c>
      <c r="B8">
        <v>20</v>
      </c>
      <c r="C8">
        <v>0</v>
      </c>
      <c r="D8">
        <v>5</v>
      </c>
      <c r="E8">
        <v>6</v>
      </c>
      <c r="F8">
        <v>12</v>
      </c>
      <c r="G8">
        <v>10</v>
      </c>
      <c r="H8">
        <v>5</v>
      </c>
      <c r="I8">
        <v>15</v>
      </c>
      <c r="J8">
        <v>0</v>
      </c>
      <c r="K8">
        <f>IF(C8&lt;B8,B8-C8,0)</f>
        <v>20</v>
      </c>
      <c r="L8">
        <f>IF(D8&lt;C8,C8-D8,0)</f>
        <v>0</v>
      </c>
      <c r="M8">
        <f>IF(E8&lt;D8,D8-E8,0)</f>
        <v>0</v>
      </c>
      <c r="N8">
        <f>IF(F8&lt;E8,E8-F8,0)</f>
        <v>0</v>
      </c>
      <c r="O8">
        <f>IF(G8&lt;F8,F8-G8,0)</f>
        <v>2</v>
      </c>
      <c r="P8">
        <f>IF(H8&lt;G8,G8-H8,0)</f>
        <v>5</v>
      </c>
      <c r="Q8">
        <f>IF(I8&lt;H8,H8-I8,0)</f>
        <v>0</v>
      </c>
      <c r="R8">
        <f>IF(J8&lt;I8,I8-J8,0)</f>
        <v>15</v>
      </c>
      <c r="S8">
        <f>IF(T8&lt;=0,T8*B8,T8*B8-B8)</f>
        <v>20</v>
      </c>
      <c r="T8">
        <f>IFERROR(COUNTIF(C8:J8,0),"")</f>
        <v>2</v>
      </c>
      <c r="U8">
        <f>SUM(K8:R8)+S8</f>
        <v>62</v>
      </c>
      <c r="V8">
        <f>MEDIAN(K8:R8)</f>
        <v>1</v>
      </c>
      <c r="W8">
        <f>SUM(K8:R8)</f>
        <v>42</v>
      </c>
      <c r="X8" s="8">
        <f>W8*'Store Warehoouse Rerorders'!J8</f>
        <v>201.6</v>
      </c>
      <c r="Y8" s="8">
        <f>W8*'Store Warehoouse Rerorders'!F8</f>
        <v>168</v>
      </c>
      <c r="Z8" s="8">
        <f t="shared" si="0"/>
        <v>33.599999999999994</v>
      </c>
      <c r="AA8">
        <f t="shared" si="1"/>
        <v>0.25</v>
      </c>
      <c r="AB8" s="11">
        <f t="shared" si="2"/>
        <v>41.952380952380949</v>
      </c>
      <c r="AC8">
        <f t="shared" si="3"/>
        <v>89</v>
      </c>
    </row>
    <row r="9" spans="1:29" x14ac:dyDescent="0.25">
      <c r="A9" t="s">
        <v>16</v>
      </c>
      <c r="B9">
        <v>20</v>
      </c>
      <c r="C9">
        <v>10</v>
      </c>
      <c r="D9">
        <v>0</v>
      </c>
      <c r="E9">
        <v>10</v>
      </c>
      <c r="F9">
        <v>5</v>
      </c>
      <c r="G9">
        <v>10</v>
      </c>
      <c r="H9">
        <v>0</v>
      </c>
      <c r="I9">
        <v>10</v>
      </c>
      <c r="J9">
        <v>10</v>
      </c>
      <c r="K9">
        <f>IF(C9&lt;B9,B9-C9,0)</f>
        <v>10</v>
      </c>
      <c r="L9">
        <f>IF(D9&lt;C9,C9-D9,0)</f>
        <v>10</v>
      </c>
      <c r="M9">
        <f>IF(E9&lt;D9,D9-E9,0)</f>
        <v>0</v>
      </c>
      <c r="N9">
        <f>IF(F9&lt;E9,E9-F9,0)</f>
        <v>5</v>
      </c>
      <c r="O9">
        <f>IF(G9&lt;F9,F9-G9,0)</f>
        <v>0</v>
      </c>
      <c r="P9">
        <f>IF(H9&lt;G9,G9-H9,0)</f>
        <v>10</v>
      </c>
      <c r="Q9">
        <f>IF(I9&lt;H9,H9-I9,0)</f>
        <v>0</v>
      </c>
      <c r="R9">
        <f>IF(J9&lt;I9,I9-J9,0)</f>
        <v>0</v>
      </c>
      <c r="S9">
        <f>IF(T9&lt;=0,T9*B9,T9*B9-B9)</f>
        <v>20</v>
      </c>
      <c r="T9">
        <f>IFERROR(COUNTIF(C9:J9,0),"")</f>
        <v>2</v>
      </c>
      <c r="U9">
        <f>SUM(K9:R9)+S9</f>
        <v>55</v>
      </c>
      <c r="V9">
        <f>MEDIAN(K9:R9)</f>
        <v>2.5</v>
      </c>
      <c r="W9">
        <f>SUM(K9:R9)</f>
        <v>35</v>
      </c>
      <c r="X9" s="8">
        <f>W9*'Store Warehoouse Rerorders'!J9</f>
        <v>147</v>
      </c>
      <c r="Y9" s="8">
        <f>W9*'Store Warehoouse Rerorders'!F9</f>
        <v>122.5</v>
      </c>
      <c r="Z9" s="8">
        <f t="shared" si="0"/>
        <v>24.5</v>
      </c>
      <c r="AA9">
        <f t="shared" si="1"/>
        <v>0.25</v>
      </c>
      <c r="AB9" s="11">
        <f t="shared" si="2"/>
        <v>34.942857142857143</v>
      </c>
      <c r="AC9">
        <f t="shared" si="3"/>
        <v>77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35</v>
      </c>
    </row>
    <row r="11" spans="1:29" x14ac:dyDescent="0.25">
      <c r="A11" t="s">
        <v>7</v>
      </c>
      <c r="B11">
        <v>20</v>
      </c>
      <c r="C11">
        <v>0</v>
      </c>
      <c r="D11">
        <v>15</v>
      </c>
      <c r="E11">
        <v>15</v>
      </c>
      <c r="F11">
        <v>15</v>
      </c>
      <c r="G11">
        <v>0</v>
      </c>
      <c r="H11">
        <v>10</v>
      </c>
      <c r="I11">
        <v>15</v>
      </c>
      <c r="J11">
        <v>12</v>
      </c>
      <c r="K11">
        <f>IF(C11&lt;B11,B11-C11,0)</f>
        <v>20</v>
      </c>
      <c r="L11">
        <f>IF(D11&lt;C11,C11-D11,0)</f>
        <v>0</v>
      </c>
      <c r="M11">
        <f>IF(E11&lt;D11,D11-E11,0)</f>
        <v>0</v>
      </c>
      <c r="N11">
        <f>IF(F11&lt;E11,E11-F11,0)</f>
        <v>0</v>
      </c>
      <c r="O11">
        <f>IF(G11&lt;F11,F11-G11,0)</f>
        <v>15</v>
      </c>
      <c r="P11">
        <f>IF(H11&lt;G11,G11-H11,0)</f>
        <v>0</v>
      </c>
      <c r="Q11">
        <f>IF(I11&lt;H11,H11-I11,0)</f>
        <v>0</v>
      </c>
      <c r="R11">
        <f>IF(J11&lt;I11,I11-J11,0)</f>
        <v>3</v>
      </c>
      <c r="S11">
        <f>IF(T11&lt;=0,T11*B11,T11*B11-B11)</f>
        <v>20</v>
      </c>
      <c r="T11">
        <f>IFERROR(COUNTIF(C11:J11,0),"")</f>
        <v>2</v>
      </c>
      <c r="U11">
        <f>SUM(K11:R11)+S11</f>
        <v>58</v>
      </c>
      <c r="V11">
        <f>MEDIAN(K11:R11)</f>
        <v>0</v>
      </c>
      <c r="W11">
        <f>SUM(K11:R11)</f>
        <v>38</v>
      </c>
      <c r="X11" s="8">
        <f>W11*'Store Warehoouse Rerorders'!J11</f>
        <v>136.80000000000001</v>
      </c>
      <c r="Y11" s="8">
        <f>W11*'Store Warehoouse Rerorders'!F11</f>
        <v>114</v>
      </c>
      <c r="Z11" s="8">
        <f t="shared" si="0"/>
        <v>22.800000000000011</v>
      </c>
      <c r="AA11">
        <f t="shared" si="1"/>
        <v>0.25</v>
      </c>
      <c r="AB11" s="11">
        <f t="shared" si="2"/>
        <v>37.94736842105263</v>
      </c>
      <c r="AC11">
        <f t="shared" si="3"/>
        <v>38</v>
      </c>
    </row>
    <row r="12" spans="1:29" x14ac:dyDescent="0.25">
      <c r="A12" t="s">
        <v>17</v>
      </c>
      <c r="B12">
        <v>20</v>
      </c>
      <c r="C12">
        <v>8</v>
      </c>
      <c r="D12">
        <v>10</v>
      </c>
      <c r="E12">
        <v>5</v>
      </c>
      <c r="F12">
        <v>0</v>
      </c>
      <c r="G12">
        <v>10</v>
      </c>
      <c r="H12">
        <v>8</v>
      </c>
      <c r="I12">
        <v>10</v>
      </c>
      <c r="J12">
        <v>10</v>
      </c>
      <c r="K12">
        <f>IF(C12&lt;B12,B12-C12,0)</f>
        <v>12</v>
      </c>
      <c r="L12">
        <f>IF(D12&lt;C12,C12-D12,0)</f>
        <v>0</v>
      </c>
      <c r="M12">
        <f>IF(E12&lt;D12,D12-E12,0)</f>
        <v>5</v>
      </c>
      <c r="N12">
        <f>IF(F12&lt;E12,E12-F12,0)</f>
        <v>5</v>
      </c>
      <c r="O12">
        <f>IF(G12&lt;F12,F12-G12,0)</f>
        <v>0</v>
      </c>
      <c r="P12">
        <f>IF(H12&lt;G12,G12-H12,0)</f>
        <v>2</v>
      </c>
      <c r="Q12">
        <f>IF(I12&lt;H12,H12-I12,0)</f>
        <v>0</v>
      </c>
      <c r="R12">
        <f>IF(J12&lt;I12,I12-J12,0)</f>
        <v>0</v>
      </c>
      <c r="S12">
        <f>IF(T12&lt;=0,T12*B12,T12*B12-B12)</f>
        <v>0</v>
      </c>
      <c r="T12">
        <f>IFERROR(COUNTIF(C12:J12,0),"")</f>
        <v>1</v>
      </c>
      <c r="U12">
        <f>SUM(K12:R12)+S12</f>
        <v>24</v>
      </c>
      <c r="V12">
        <f>MEDIAN(K12:R12)</f>
        <v>1</v>
      </c>
      <c r="W12">
        <f>SUM(K12:R12)</f>
        <v>24</v>
      </c>
      <c r="X12" s="8">
        <f>W12*'Store Warehoouse Rerorders'!J12</f>
        <v>100.80000000000001</v>
      </c>
      <c r="Y12" s="8">
        <f>W12*'Store Warehoouse Rerorders'!F12</f>
        <v>84</v>
      </c>
      <c r="Z12" s="8">
        <f t="shared" si="0"/>
        <v>16.800000000000011</v>
      </c>
      <c r="AA12">
        <f t="shared" si="1"/>
        <v>0.125</v>
      </c>
      <c r="AB12" s="11">
        <f t="shared" si="2"/>
        <v>23.958333333333332</v>
      </c>
      <c r="AC12">
        <f t="shared" si="3"/>
        <v>62</v>
      </c>
    </row>
    <row r="13" spans="1:29" x14ac:dyDescent="0.25">
      <c r="A13" t="s">
        <v>8</v>
      </c>
      <c r="B13">
        <v>20</v>
      </c>
      <c r="C13">
        <v>0</v>
      </c>
      <c r="D13">
        <v>5</v>
      </c>
      <c r="E13">
        <v>15</v>
      </c>
      <c r="F13">
        <v>0</v>
      </c>
      <c r="G13">
        <v>5</v>
      </c>
      <c r="H13">
        <v>50</v>
      </c>
      <c r="I13">
        <v>5</v>
      </c>
      <c r="J13">
        <v>5</v>
      </c>
      <c r="K13">
        <f>IF(C13&lt;B13,B13-C13,0)</f>
        <v>20</v>
      </c>
      <c r="L13">
        <f>IF(D13&lt;C13,C13-D13,0)</f>
        <v>0</v>
      </c>
      <c r="M13">
        <f>IF(E13&lt;D13,D13-E13,0)</f>
        <v>0</v>
      </c>
      <c r="N13">
        <f>IF(F13&lt;E13,E13-F13,0)</f>
        <v>15</v>
      </c>
      <c r="O13">
        <f>IF(G13&lt;F13,F13-G13,0)</f>
        <v>0</v>
      </c>
      <c r="P13">
        <f>IF(H13&lt;G13,G13-H13,0)</f>
        <v>0</v>
      </c>
      <c r="Q13">
        <f>IF(I13&lt;H13,H13-I13,0)</f>
        <v>45</v>
      </c>
      <c r="R13">
        <f>IF(J13&lt;I13,I13-J13,0)</f>
        <v>0</v>
      </c>
      <c r="S13">
        <f>IF(T13&lt;=0,T13*B13,T13*B13-B13)</f>
        <v>20</v>
      </c>
      <c r="T13">
        <f>IFERROR(COUNTIF(C13:J13,0),"")</f>
        <v>2</v>
      </c>
      <c r="U13">
        <f>SUM(K13:R13)+S13</f>
        <v>100</v>
      </c>
      <c r="V13">
        <f>MEDIAN(K13:R13)</f>
        <v>0</v>
      </c>
      <c r="W13">
        <f>SUM(K13:R13)</f>
        <v>80</v>
      </c>
      <c r="X13" s="8">
        <f>W13*'Store Warehoouse Rerorders'!J13</f>
        <v>384</v>
      </c>
      <c r="Y13" s="8">
        <f>W13*'Store Warehoouse Rerorders'!F13</f>
        <v>320</v>
      </c>
      <c r="Z13" s="8">
        <f t="shared" si="0"/>
        <v>64</v>
      </c>
      <c r="AA13">
        <f t="shared" si="1"/>
        <v>0.25</v>
      </c>
      <c r="AB13" s="11">
        <f t="shared" si="2"/>
        <v>79.974999999999994</v>
      </c>
      <c r="AC13">
        <f t="shared" si="3"/>
        <v>104</v>
      </c>
    </row>
    <row r="14" spans="1:29" x14ac:dyDescent="0.25">
      <c r="A14" t="s">
        <v>9</v>
      </c>
      <c r="B14">
        <v>20</v>
      </c>
      <c r="C14">
        <v>5</v>
      </c>
      <c r="D14">
        <v>0</v>
      </c>
      <c r="E14">
        <v>5</v>
      </c>
      <c r="F14">
        <v>0</v>
      </c>
      <c r="G14">
        <v>5</v>
      </c>
      <c r="H14">
        <v>0</v>
      </c>
      <c r="I14">
        <v>5</v>
      </c>
      <c r="J14">
        <v>10</v>
      </c>
      <c r="K14">
        <f>IF(C14&lt;B14,B14-C14,0)</f>
        <v>15</v>
      </c>
      <c r="L14">
        <f>IF(D14&lt;C14,C14-D14,0)</f>
        <v>5</v>
      </c>
      <c r="M14">
        <f>IF(E14&lt;D14,D14-E14,0)</f>
        <v>0</v>
      </c>
      <c r="N14">
        <f>IF(F14&lt;E14,E14-F14,0)</f>
        <v>5</v>
      </c>
      <c r="O14">
        <f>IF(G14&lt;F14,F14-G14,0)</f>
        <v>0</v>
      </c>
      <c r="P14">
        <f>IF(H14&lt;G14,G14-H14,0)</f>
        <v>5</v>
      </c>
      <c r="Q14">
        <f>IF(I14&lt;H14,H14-I14,0)</f>
        <v>0</v>
      </c>
      <c r="R14">
        <f>IF(J14&lt;I14,I14-J14,0)</f>
        <v>0</v>
      </c>
      <c r="S14">
        <f>IF(T14&lt;=0,T14*B14,T14*B14-B14)</f>
        <v>40</v>
      </c>
      <c r="T14">
        <f>IFERROR(COUNTIF(C14:J14,0),"")</f>
        <v>3</v>
      </c>
      <c r="U14">
        <f>SUM(K14:R14)+S14</f>
        <v>70</v>
      </c>
      <c r="V14">
        <f>MEDIAN(K14:R14)</f>
        <v>2.5</v>
      </c>
      <c r="W14">
        <f>SUM(K14:R14)</f>
        <v>30</v>
      </c>
      <c r="X14" s="8">
        <f>W14*'Store Warehoouse Rerorders'!J14</f>
        <v>198</v>
      </c>
      <c r="Y14" s="8">
        <f>W14*'Store Warehoouse Rerorders'!F14</f>
        <v>165</v>
      </c>
      <c r="Z14" s="8">
        <f t="shared" si="0"/>
        <v>33</v>
      </c>
      <c r="AA14">
        <f t="shared" si="1"/>
        <v>0.375</v>
      </c>
      <c r="AB14" s="11">
        <f t="shared" si="2"/>
        <v>29.9</v>
      </c>
      <c r="AC14">
        <f t="shared" si="3"/>
        <v>110</v>
      </c>
    </row>
    <row r="15" spans="1:29" x14ac:dyDescent="0.25">
      <c r="A15" t="s">
        <v>15</v>
      </c>
      <c r="B15">
        <v>20</v>
      </c>
      <c r="C15">
        <v>6</v>
      </c>
      <c r="D15">
        <v>15</v>
      </c>
      <c r="E15">
        <v>12</v>
      </c>
      <c r="F15">
        <v>0</v>
      </c>
      <c r="G15">
        <v>0</v>
      </c>
      <c r="H15">
        <v>6</v>
      </c>
      <c r="I15">
        <v>12</v>
      </c>
      <c r="J15">
        <v>15</v>
      </c>
      <c r="K15">
        <f>IF(C15&lt;B15,B15-C15,0)</f>
        <v>14</v>
      </c>
      <c r="L15">
        <f>IF(D15&lt;C15,C15-D15,0)</f>
        <v>0</v>
      </c>
      <c r="M15">
        <f>IF(E15&lt;D15,D15-E15,0)</f>
        <v>3</v>
      </c>
      <c r="N15">
        <f>IF(F15&lt;E15,E15-F15,0)</f>
        <v>12</v>
      </c>
      <c r="O15">
        <f>IF(G15&lt;F15,F15-G15,0)</f>
        <v>0</v>
      </c>
      <c r="P15">
        <f>IF(H15&lt;G15,G15-H15,0)</f>
        <v>0</v>
      </c>
      <c r="Q15">
        <f>IF(I15&lt;H15,H15-I15,0)</f>
        <v>0</v>
      </c>
      <c r="R15">
        <f>IF(J15&lt;I15,I15-J15,0)</f>
        <v>0</v>
      </c>
      <c r="S15">
        <f>IF(T15&lt;=0,T15*B15,T15*B15-B15)</f>
        <v>20</v>
      </c>
      <c r="T15">
        <f>IFERROR(COUNTIF(C15:J15,0),"")</f>
        <v>2</v>
      </c>
      <c r="U15">
        <f>SUM(K15:R15)+S15</f>
        <v>49</v>
      </c>
      <c r="V15">
        <f>MEDIAN(K15:R15)</f>
        <v>0</v>
      </c>
      <c r="W15">
        <f>SUM(K15:R15)</f>
        <v>29</v>
      </c>
      <c r="X15" s="8">
        <f>W15*'Store Warehoouse Rerorders'!J15</f>
        <v>139.19999999999999</v>
      </c>
      <c r="Y15" s="8">
        <f>W15*'Store Warehoouse Rerorders'!F15</f>
        <v>116</v>
      </c>
      <c r="Z15" s="8">
        <f t="shared" si="0"/>
        <v>23.199999999999989</v>
      </c>
      <c r="AA15">
        <f t="shared" si="1"/>
        <v>0.25</v>
      </c>
      <c r="AB15" s="11">
        <f t="shared" si="2"/>
        <v>28.931034482758619</v>
      </c>
      <c r="AC15">
        <f t="shared" si="3"/>
        <v>59</v>
      </c>
    </row>
    <row r="16" spans="1:29" x14ac:dyDescent="0.25">
      <c r="A16" t="s">
        <v>10</v>
      </c>
      <c r="B16">
        <v>20</v>
      </c>
      <c r="C16">
        <v>0</v>
      </c>
      <c r="D16">
        <v>10</v>
      </c>
      <c r="E16">
        <v>5</v>
      </c>
      <c r="F16">
        <v>10</v>
      </c>
      <c r="G16">
        <v>10</v>
      </c>
      <c r="H16">
        <v>10</v>
      </c>
      <c r="I16">
        <v>0</v>
      </c>
      <c r="J16">
        <v>10</v>
      </c>
      <c r="K16">
        <f>IF(C16&lt;B16,B16-C16,0)</f>
        <v>20</v>
      </c>
      <c r="L16">
        <f>IF(D16&lt;C16,C16-D16,0)</f>
        <v>0</v>
      </c>
      <c r="M16">
        <f>IF(E16&lt;D16,D16-E16,0)</f>
        <v>5</v>
      </c>
      <c r="N16">
        <f>IF(F16&lt;E16,E16-F16,0)</f>
        <v>0</v>
      </c>
      <c r="O16">
        <f>IF(G16&lt;F16,F16-G16,0)</f>
        <v>0</v>
      </c>
      <c r="P16">
        <f>IF(H16&lt;G16,G16-H16,0)</f>
        <v>0</v>
      </c>
      <c r="Q16">
        <f>IF(I16&lt;H16,H16-I16,0)</f>
        <v>10</v>
      </c>
      <c r="R16">
        <f>IF(J16&lt;I16,I16-J16,0)</f>
        <v>0</v>
      </c>
      <c r="S16">
        <f>IF(T16&lt;=0,T16*B16,T16*B16-B16)</f>
        <v>20</v>
      </c>
      <c r="T16">
        <f>IFERROR(COUNTIF(C16:J16,0),"")</f>
        <v>2</v>
      </c>
      <c r="U16">
        <f>SUM(K16:R16)+S16</f>
        <v>55</v>
      </c>
      <c r="V16">
        <f>MEDIAN(K16:R16)</f>
        <v>0</v>
      </c>
      <c r="W16">
        <f>SUM(K16:R16)</f>
        <v>35</v>
      </c>
      <c r="X16" s="8">
        <f>W16*'Store Warehoouse Rerorders'!J16</f>
        <v>42</v>
      </c>
      <c r="Y16" s="8">
        <f>W16*'Store Warehoouse Rerorders'!F16</f>
        <v>35</v>
      </c>
      <c r="Z16" s="8">
        <f t="shared" si="0"/>
        <v>7</v>
      </c>
      <c r="AA16">
        <f t="shared" si="1"/>
        <v>0.25</v>
      </c>
      <c r="AB16" s="11">
        <f t="shared" si="2"/>
        <v>34.942857142857143</v>
      </c>
      <c r="AC16">
        <f t="shared" si="3"/>
        <v>64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35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0</v>
      </c>
    </row>
    <row r="19" spans="1:29" x14ac:dyDescent="0.25">
      <c r="A19" t="s">
        <v>12</v>
      </c>
      <c r="B19">
        <v>20</v>
      </c>
      <c r="C19">
        <v>10</v>
      </c>
      <c r="D19">
        <v>5</v>
      </c>
      <c r="E19">
        <v>15</v>
      </c>
      <c r="F19">
        <v>15</v>
      </c>
      <c r="G19">
        <v>0</v>
      </c>
      <c r="H19">
        <v>12</v>
      </c>
      <c r="I19">
        <v>10</v>
      </c>
      <c r="J19">
        <v>0</v>
      </c>
      <c r="K19">
        <f>IF(C19&lt;B19,B19-C19,0)</f>
        <v>10</v>
      </c>
      <c r="L19">
        <f>IF(D19&lt;C19,C19-D19,0)</f>
        <v>5</v>
      </c>
      <c r="M19">
        <f>IF(E19&lt;D19,D19-E19,0)</f>
        <v>0</v>
      </c>
      <c r="N19">
        <f>IF(F19&lt;E19,E19-F19,0)</f>
        <v>0</v>
      </c>
      <c r="O19">
        <f>IF(G19&lt;F19,F19-G19,0)</f>
        <v>15</v>
      </c>
      <c r="P19">
        <f>IF(H19&lt;G19,G19-H19,0)</f>
        <v>0</v>
      </c>
      <c r="Q19">
        <f>IF(I19&lt;H19,H19-I19,0)</f>
        <v>2</v>
      </c>
      <c r="R19">
        <f>IF(J19&lt;I19,I19-J19,0)</f>
        <v>10</v>
      </c>
      <c r="S19">
        <f>IF(T19&lt;=0,T19*B19,T19*B19-B19)</f>
        <v>20</v>
      </c>
      <c r="T19">
        <f>IFERROR(COUNTIF(C19:J19,0),"")</f>
        <v>2</v>
      </c>
      <c r="U19">
        <f>SUM(K19:R19)+S19</f>
        <v>62</v>
      </c>
      <c r="V19">
        <f>MEDIAN(K19:R19)</f>
        <v>3.5</v>
      </c>
      <c r="W19">
        <f>SUM(K19:R19)</f>
        <v>42</v>
      </c>
      <c r="X19" s="8">
        <f>W19*'Store Warehoouse Rerorders'!J19</f>
        <v>302.40000000000003</v>
      </c>
      <c r="Y19" s="8">
        <f>W19*'Store Warehoouse Rerorders'!F19</f>
        <v>252</v>
      </c>
      <c r="Z19" s="8">
        <f t="shared" si="0"/>
        <v>50.400000000000034</v>
      </c>
      <c r="AA19">
        <f t="shared" si="1"/>
        <v>0.25</v>
      </c>
      <c r="AB19" s="11">
        <f t="shared" si="2"/>
        <v>41.952380952380949</v>
      </c>
      <c r="AC19">
        <f t="shared" si="3"/>
        <v>42</v>
      </c>
    </row>
    <row r="20" spans="1:29" x14ac:dyDescent="0.25">
      <c r="A20" t="s">
        <v>19</v>
      </c>
      <c r="B20">
        <v>20</v>
      </c>
      <c r="C20">
        <v>5</v>
      </c>
      <c r="D20">
        <v>10</v>
      </c>
      <c r="E20">
        <v>5</v>
      </c>
      <c r="F20">
        <v>0</v>
      </c>
      <c r="G20">
        <v>10</v>
      </c>
      <c r="H20">
        <v>0</v>
      </c>
      <c r="I20">
        <v>5</v>
      </c>
      <c r="J20">
        <v>5</v>
      </c>
      <c r="K20">
        <f>IF(C20&lt;B20,B20-C20,0)</f>
        <v>15</v>
      </c>
      <c r="L20">
        <f>IF(D20&lt;C20,C20-D20,0)</f>
        <v>0</v>
      </c>
      <c r="M20">
        <f>IF(E20&lt;D20,D20-E20,0)</f>
        <v>5</v>
      </c>
      <c r="N20">
        <f>IF(F20&lt;E20,E20-F20,0)</f>
        <v>5</v>
      </c>
      <c r="O20">
        <f>IF(G20&lt;F20,F20-G20,0)</f>
        <v>0</v>
      </c>
      <c r="P20">
        <f>IF(H20&lt;G20,G20-H20,0)</f>
        <v>10</v>
      </c>
      <c r="Q20">
        <f>IF(I20&lt;H20,H20-I20,0)</f>
        <v>0</v>
      </c>
      <c r="R20">
        <f>IF(J20&lt;I20,I20-J20,0)</f>
        <v>0</v>
      </c>
      <c r="S20">
        <f>IF(T20&lt;=0,T20*B20,T20*B20-B20)</f>
        <v>20</v>
      </c>
      <c r="T20">
        <f>IFERROR(COUNTIF(C20:J20,0),"")</f>
        <v>2</v>
      </c>
      <c r="U20">
        <f>SUM(K20:R20)+S20</f>
        <v>55</v>
      </c>
      <c r="V20">
        <f>MEDIAN(K20:R20)</f>
        <v>2.5</v>
      </c>
      <c r="W20">
        <f>SUM(K20:R20)</f>
        <v>35</v>
      </c>
      <c r="X20" s="8">
        <f>W20*'Store Warehoouse Rerorders'!J20</f>
        <v>231</v>
      </c>
      <c r="Y20" s="8">
        <f>W20*'Store Warehoouse Rerorders'!F20</f>
        <v>192.5</v>
      </c>
      <c r="Z20" s="8">
        <f t="shared" si="0"/>
        <v>38.5</v>
      </c>
      <c r="AA20">
        <f t="shared" si="1"/>
        <v>0.25</v>
      </c>
      <c r="AB20" s="11">
        <f t="shared" si="2"/>
        <v>34.942857142857143</v>
      </c>
      <c r="AC20">
        <f t="shared" si="3"/>
        <v>77</v>
      </c>
    </row>
    <row r="21" spans="1:29" x14ac:dyDescent="0.25">
      <c r="A21" t="s">
        <v>14</v>
      </c>
      <c r="B21">
        <v>20</v>
      </c>
      <c r="C21">
        <v>10</v>
      </c>
      <c r="D21">
        <v>5</v>
      </c>
      <c r="E21">
        <v>10</v>
      </c>
      <c r="F21">
        <v>10</v>
      </c>
      <c r="G21">
        <v>4</v>
      </c>
      <c r="H21">
        <v>6</v>
      </c>
      <c r="I21">
        <v>15</v>
      </c>
      <c r="J21">
        <v>5</v>
      </c>
      <c r="K21">
        <f>IF(C21&lt;B21,B21-C21,0)</f>
        <v>10</v>
      </c>
      <c r="L21">
        <f>IF(D21&lt;C21,C21-D21,0)</f>
        <v>5</v>
      </c>
      <c r="M21">
        <f>IF(E21&lt;D21,D21-E21,0)</f>
        <v>0</v>
      </c>
      <c r="N21">
        <f>IF(F21&lt;E21,E21-F21,0)</f>
        <v>0</v>
      </c>
      <c r="O21">
        <f>IF(G21&lt;F21,F21-G21,0)</f>
        <v>6</v>
      </c>
      <c r="P21">
        <f>IF(H21&lt;G21,G21-H21,0)</f>
        <v>0</v>
      </c>
      <c r="Q21">
        <f>IF(I21&lt;H21,H21-I21,0)</f>
        <v>0</v>
      </c>
      <c r="R21">
        <f>IF(J21&lt;I21,I21-J21,0)</f>
        <v>10</v>
      </c>
      <c r="S21">
        <f>IF(T21&lt;=0,T21*B21,T21*B21-B21)</f>
        <v>0</v>
      </c>
      <c r="T21">
        <f>IFERROR(COUNTIF(C21:J21,0),"")</f>
        <v>0</v>
      </c>
      <c r="U21">
        <f>SUM(K21:R21)+S21</f>
        <v>31</v>
      </c>
      <c r="V21">
        <f>MEDIAN(K21:R21)</f>
        <v>2.5</v>
      </c>
      <c r="W21">
        <f>SUM(K21:R21)</f>
        <v>31</v>
      </c>
      <c r="X21" s="8">
        <f>W21*'Store Warehoouse Rerorders'!J21</f>
        <v>186</v>
      </c>
      <c r="Y21" s="8">
        <f>W21*'Store Warehoouse Rerorders'!F21</f>
        <v>155</v>
      </c>
      <c r="Z21" s="8">
        <f t="shared" si="0"/>
        <v>31</v>
      </c>
      <c r="AA21">
        <f t="shared" si="1"/>
        <v>0</v>
      </c>
      <c r="AB21" s="11">
        <f t="shared" si="2"/>
        <v>31</v>
      </c>
      <c r="AC21">
        <f t="shared" si="3"/>
        <v>66</v>
      </c>
    </row>
    <row r="22" spans="1:29" x14ac:dyDescent="0.25">
      <c r="A22" t="s">
        <v>22</v>
      </c>
      <c r="B22">
        <v>10</v>
      </c>
      <c r="C22">
        <v>5</v>
      </c>
      <c r="D22">
        <v>5</v>
      </c>
      <c r="E22">
        <v>0</v>
      </c>
      <c r="F22">
        <v>0</v>
      </c>
      <c r="G22">
        <v>5</v>
      </c>
      <c r="H22">
        <v>5</v>
      </c>
      <c r="I22">
        <v>5</v>
      </c>
      <c r="J22">
        <v>5</v>
      </c>
      <c r="K22">
        <f>IF(C22&lt;B22,B22-C22,0)</f>
        <v>5</v>
      </c>
      <c r="L22">
        <f>IF(D22&lt;C22,C22-D22,0)</f>
        <v>0</v>
      </c>
      <c r="M22">
        <f>IF(E22&lt;D22,D22-E22,0)</f>
        <v>5</v>
      </c>
      <c r="N22">
        <f>IF(F22&lt;E22,E22-F22,0)</f>
        <v>0</v>
      </c>
      <c r="O22">
        <f>IF(G22&lt;F22,F22-G22,0)</f>
        <v>0</v>
      </c>
      <c r="P22">
        <f>IF(H22&lt;G22,G22-H22,0)</f>
        <v>0</v>
      </c>
      <c r="Q22">
        <f>IF(I22&lt;H22,H22-I22,0)</f>
        <v>0</v>
      </c>
      <c r="R22">
        <f>IF(J22&lt;I22,I22-J22,0)</f>
        <v>0</v>
      </c>
      <c r="S22">
        <f>IF(T22&lt;=0,T22*B22,T22*B22-B22)</f>
        <v>10</v>
      </c>
      <c r="T22">
        <f>IFERROR(COUNTIF(C22:J22,0),"")</f>
        <v>2</v>
      </c>
      <c r="U22">
        <f>SUM(K22:R22)+S22</f>
        <v>20</v>
      </c>
      <c r="V22">
        <f>MEDIAN(K22:R22)</f>
        <v>0</v>
      </c>
      <c r="W22">
        <f>SUM(K22:R22)</f>
        <v>10</v>
      </c>
      <c r="X22" s="8">
        <f>W22*'Store Warehoouse Rerorders'!J22</f>
        <v>84</v>
      </c>
      <c r="Y22" s="8">
        <f>W22*'Store Warehoouse Rerorders'!F22</f>
        <v>70</v>
      </c>
      <c r="Z22" s="8">
        <f t="shared" si="0"/>
        <v>14</v>
      </c>
      <c r="AA22">
        <f t="shared" si="1"/>
        <v>0.25</v>
      </c>
      <c r="AB22" s="11">
        <f t="shared" si="2"/>
        <v>9.8000000000000007</v>
      </c>
      <c r="AC22">
        <f t="shared" si="3"/>
        <v>41</v>
      </c>
    </row>
    <row r="23" spans="1:29" x14ac:dyDescent="0.25">
      <c r="A23" t="s">
        <v>18</v>
      </c>
      <c r="B23">
        <v>10</v>
      </c>
      <c r="C23">
        <v>0</v>
      </c>
      <c r="D23">
        <v>5</v>
      </c>
      <c r="E23">
        <v>5</v>
      </c>
      <c r="F23">
        <v>10</v>
      </c>
      <c r="G23">
        <v>10</v>
      </c>
      <c r="H23">
        <v>5</v>
      </c>
      <c r="I23">
        <v>5</v>
      </c>
      <c r="J23">
        <v>0</v>
      </c>
      <c r="K23">
        <f>IF(C23&lt;B23,B23-C23,0)</f>
        <v>10</v>
      </c>
      <c r="L23">
        <f>IF(D23&lt;C23,C23-D23,0)</f>
        <v>0</v>
      </c>
      <c r="M23">
        <f>IF(E23&lt;D23,D23-E23,0)</f>
        <v>0</v>
      </c>
      <c r="N23">
        <f>IF(F23&lt;E23,E23-F23,0)</f>
        <v>0</v>
      </c>
      <c r="O23">
        <f>IF(G23&lt;F23,F23-G23,0)</f>
        <v>0</v>
      </c>
      <c r="P23">
        <f>IF(H23&lt;G23,G23-H23,0)</f>
        <v>5</v>
      </c>
      <c r="Q23">
        <f>IF(I23&lt;H23,H23-I23,0)</f>
        <v>0</v>
      </c>
      <c r="R23">
        <f>IF(J23&lt;I23,I23-J23,0)</f>
        <v>5</v>
      </c>
      <c r="S23">
        <f>IF(T23&lt;=0,T23*B23,T23*B23-B23)</f>
        <v>10</v>
      </c>
      <c r="T23">
        <f>IFERROR(COUNTIF(C23:J23,0),"")</f>
        <v>2</v>
      </c>
      <c r="U23">
        <f>SUM(K23:R23)+S23</f>
        <v>30</v>
      </c>
      <c r="V23">
        <f>MEDIAN(K23:R23)</f>
        <v>0</v>
      </c>
      <c r="W23">
        <f>SUM(K23:R23)</f>
        <v>20</v>
      </c>
      <c r="X23" s="8">
        <f>W23*'Store Warehoouse Rerorders'!J23</f>
        <v>156</v>
      </c>
      <c r="Y23" s="8">
        <f>W23*'Store Warehoouse Rerorders'!F23</f>
        <v>130</v>
      </c>
      <c r="Z23" s="8">
        <f t="shared" si="0"/>
        <v>26</v>
      </c>
      <c r="AA23">
        <f t="shared" si="1"/>
        <v>0.25</v>
      </c>
      <c r="AB23" s="11">
        <f t="shared" si="2"/>
        <v>19.899999999999999</v>
      </c>
      <c r="AC23">
        <f t="shared" si="3"/>
        <v>30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20</v>
      </c>
    </row>
    <row r="25" spans="1:29" x14ac:dyDescent="0.25">
      <c r="A25" t="s">
        <v>21</v>
      </c>
      <c r="B25">
        <v>20</v>
      </c>
      <c r="C25">
        <v>10</v>
      </c>
      <c r="D25">
        <v>15</v>
      </c>
      <c r="E25">
        <v>10</v>
      </c>
      <c r="F25">
        <v>0</v>
      </c>
      <c r="G25">
        <v>15</v>
      </c>
      <c r="H25">
        <v>10</v>
      </c>
      <c r="I25">
        <v>5</v>
      </c>
      <c r="J25">
        <v>5</v>
      </c>
      <c r="K25">
        <f>IF(C25&lt;B25,B25-C25,0)</f>
        <v>10</v>
      </c>
      <c r="L25">
        <f>IF(D25&lt;C25,C25-D25,0)</f>
        <v>0</v>
      </c>
      <c r="M25">
        <f>IF(E25&lt;D25,D25-E25,0)</f>
        <v>5</v>
      </c>
      <c r="N25">
        <f>IF(F25&lt;E25,E25-F25,0)</f>
        <v>10</v>
      </c>
      <c r="O25">
        <f>IF(G25&lt;F25,F25-G25,0)</f>
        <v>0</v>
      </c>
      <c r="P25">
        <f>IF(H25&lt;G25,G25-H25,0)</f>
        <v>5</v>
      </c>
      <c r="Q25">
        <f>IF(I25&lt;H25,H25-I25,0)</f>
        <v>5</v>
      </c>
      <c r="R25">
        <f>IF(J25&lt;I25,I25-J25,0)</f>
        <v>0</v>
      </c>
      <c r="S25">
        <f>IF(T25&lt;=0,T25*B25,T25*B25-B25)</f>
        <v>0</v>
      </c>
      <c r="T25">
        <f>IFERROR(COUNTIF(C25:J25,0),"")</f>
        <v>1</v>
      </c>
      <c r="U25">
        <f>SUM(K25:R25)+S25</f>
        <v>35</v>
      </c>
      <c r="V25">
        <f>MEDIAN(K25:R25)</f>
        <v>5</v>
      </c>
      <c r="W25">
        <f>SUM(K25:R25)</f>
        <v>35</v>
      </c>
      <c r="X25" s="8">
        <f>W25*'Store Warehoouse Rerorders'!J25</f>
        <v>63</v>
      </c>
      <c r="Y25" s="8">
        <f>W25*'Store Warehoouse Rerorders'!F25</f>
        <v>52.5</v>
      </c>
      <c r="Z25" s="8">
        <f t="shared" si="0"/>
        <v>10.5</v>
      </c>
      <c r="AA25">
        <f t="shared" si="1"/>
        <v>0.125</v>
      </c>
      <c r="AB25" s="11">
        <f t="shared" si="2"/>
        <v>34.971428571428568</v>
      </c>
      <c r="AC25">
        <f t="shared" si="3"/>
        <v>35</v>
      </c>
    </row>
    <row r="26" spans="1:29" x14ac:dyDescent="0.25">
      <c r="A26" t="s">
        <v>26</v>
      </c>
      <c r="B26">
        <v>10</v>
      </c>
      <c r="C26">
        <v>0</v>
      </c>
      <c r="D26">
        <v>8</v>
      </c>
      <c r="E26">
        <v>0</v>
      </c>
      <c r="F26">
        <v>0</v>
      </c>
      <c r="G26">
        <v>8</v>
      </c>
      <c r="H26">
        <v>8</v>
      </c>
      <c r="I26">
        <v>0</v>
      </c>
      <c r="J26">
        <v>0</v>
      </c>
      <c r="K26">
        <f>IF(C26&lt;B26,B26-C26,0)</f>
        <v>10</v>
      </c>
      <c r="L26">
        <f>IF(D26&lt;C26,C26-D26,0)</f>
        <v>0</v>
      </c>
      <c r="M26">
        <f>IF(E26&lt;D26,D26-E26,0)</f>
        <v>8</v>
      </c>
      <c r="N26">
        <f>IF(F26&lt;E26,E26-F26,0)</f>
        <v>0</v>
      </c>
      <c r="O26">
        <f>IF(G26&lt;F26,F26-G26,0)</f>
        <v>0</v>
      </c>
      <c r="P26">
        <f>IF(H26&lt;G26,G26-H26,0)</f>
        <v>0</v>
      </c>
      <c r="Q26">
        <f>IF(I26&lt;H26,H26-I26,0)</f>
        <v>8</v>
      </c>
      <c r="R26">
        <f>IF(J26&lt;I26,I26-J26,0)</f>
        <v>0</v>
      </c>
      <c r="S26">
        <f>IF(T26&lt;=0,T26*B26,T26*B26-B26)</f>
        <v>40</v>
      </c>
      <c r="T26">
        <f>IFERROR(COUNTIF(C26:J26,0),"")</f>
        <v>5</v>
      </c>
      <c r="U26">
        <f>SUM(K26:R26)+S26</f>
        <v>66</v>
      </c>
      <c r="V26">
        <f>MEDIAN(K26:R26)</f>
        <v>0</v>
      </c>
      <c r="W26">
        <f>SUM(K26:R26)</f>
        <v>26</v>
      </c>
      <c r="X26" s="8">
        <f>W26*'Store Warehoouse Rerorders'!J26</f>
        <v>15.6</v>
      </c>
      <c r="Y26" s="8">
        <f>W26*'Store Warehoouse Rerorders'!F26</f>
        <v>13</v>
      </c>
      <c r="Z26" s="8">
        <f t="shared" si="0"/>
        <v>2.5999999999999996</v>
      </c>
      <c r="AA26">
        <f t="shared" si="1"/>
        <v>0.625</v>
      </c>
      <c r="AB26" s="11">
        <f t="shared" si="2"/>
        <v>25.807692307692307</v>
      </c>
      <c r="AC26">
        <f t="shared" si="3"/>
        <v>61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26</v>
      </c>
    </row>
    <row r="28" spans="1:29" x14ac:dyDescent="0.25">
      <c r="A28" t="s">
        <v>27</v>
      </c>
      <c r="B28">
        <v>15</v>
      </c>
      <c r="C28">
        <v>10</v>
      </c>
      <c r="D28">
        <v>0</v>
      </c>
      <c r="E28">
        <v>0</v>
      </c>
      <c r="F28">
        <v>0</v>
      </c>
      <c r="G28">
        <v>10</v>
      </c>
      <c r="H28">
        <v>10</v>
      </c>
      <c r="I28">
        <v>5</v>
      </c>
      <c r="J28">
        <v>0</v>
      </c>
      <c r="K28">
        <f>IF(C28&lt;B28,B28-C28,0)</f>
        <v>5</v>
      </c>
      <c r="L28">
        <f>IF(D28&lt;C28,C28-D28,0)</f>
        <v>10</v>
      </c>
      <c r="M28">
        <f>IF(E28&lt;D28,D28-E28,0)</f>
        <v>0</v>
      </c>
      <c r="N28">
        <f>IF(F28&lt;E28,E28-F28,0)</f>
        <v>0</v>
      </c>
      <c r="O28">
        <f>IF(G28&lt;F28,F28-G28,0)</f>
        <v>0</v>
      </c>
      <c r="P28">
        <f>IF(H28&lt;G28,G28-H28,0)</f>
        <v>0</v>
      </c>
      <c r="Q28">
        <f>IF(I28&lt;H28,H28-I28,0)</f>
        <v>5</v>
      </c>
      <c r="R28">
        <f>IF(J28&lt;I28,I28-J28,0)</f>
        <v>5</v>
      </c>
      <c r="S28">
        <f>IF(T28&lt;=0,T28*B28,T28*B28-B28)</f>
        <v>45</v>
      </c>
      <c r="T28">
        <f>IFERROR(COUNTIF(C28:J28,0),"")</f>
        <v>4</v>
      </c>
      <c r="U28">
        <f>SUM(K28:R28)+S28</f>
        <v>70</v>
      </c>
      <c r="V28">
        <f>MEDIAN(K28:R28)</f>
        <v>2.5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0.5</v>
      </c>
      <c r="AB28" s="11">
        <f t="shared" si="2"/>
        <v>24.84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10</v>
      </c>
      <c r="D29">
        <v>5</v>
      </c>
      <c r="E29">
        <v>15</v>
      </c>
      <c r="F29">
        <v>10</v>
      </c>
      <c r="G29">
        <v>5</v>
      </c>
      <c r="H29">
        <v>5</v>
      </c>
      <c r="I29">
        <v>10</v>
      </c>
      <c r="J29">
        <v>10</v>
      </c>
      <c r="K29">
        <f>IF(C29&lt;B29,B29-C29,0)</f>
        <v>5</v>
      </c>
      <c r="L29">
        <f>IF(D29&lt;C29,C29-D29,0)</f>
        <v>5</v>
      </c>
      <c r="M29">
        <f>IF(E29&lt;D29,D29-E29,0)</f>
        <v>0</v>
      </c>
      <c r="N29">
        <f>IF(F29&lt;E29,E29-F29,0)</f>
        <v>5</v>
      </c>
      <c r="O29">
        <f>IF(G29&lt;F29,F29-G29,0)</f>
        <v>5</v>
      </c>
      <c r="P29">
        <f>IF(H29&lt;G29,G29-H29,0)</f>
        <v>0</v>
      </c>
      <c r="Q29">
        <f>IF(I29&lt;H29,H29-I29,0)</f>
        <v>0</v>
      </c>
      <c r="R29">
        <f>IF(J29&lt;I29,I29-J29,0)</f>
        <v>0</v>
      </c>
      <c r="S29">
        <f>IF(T29&lt;=0,T29*B29,T29*B29-B29)</f>
        <v>0</v>
      </c>
      <c r="T29">
        <f>IFERROR(COUNTIF(C29:J29,0),"")</f>
        <v>0</v>
      </c>
      <c r="U29">
        <f>SUM(K29:R29)+S29</f>
        <v>20</v>
      </c>
      <c r="V29">
        <f>MEDIAN(K29:R29)</f>
        <v>2.5</v>
      </c>
      <c r="W29">
        <f>SUM(K29:R29)</f>
        <v>20</v>
      </c>
      <c r="X29" s="8">
        <f>W29*'Store Warehoouse Rerorders'!J29</f>
        <v>108</v>
      </c>
      <c r="Y29" s="8">
        <f>W29*'Store Warehoouse Rerorders'!F29</f>
        <v>90</v>
      </c>
      <c r="Z29" s="8">
        <f t="shared" si="0"/>
        <v>18</v>
      </c>
      <c r="AA29">
        <f t="shared" si="1"/>
        <v>0</v>
      </c>
      <c r="AB29" s="11">
        <f t="shared" si="2"/>
        <v>20</v>
      </c>
      <c r="AC29">
        <f t="shared" si="3"/>
        <v>45</v>
      </c>
    </row>
    <row r="30" spans="1:29" x14ac:dyDescent="0.25">
      <c r="A30" t="s">
        <v>24</v>
      </c>
      <c r="B30">
        <v>10</v>
      </c>
      <c r="C30">
        <v>5</v>
      </c>
      <c r="D30">
        <v>5</v>
      </c>
      <c r="E30">
        <v>0</v>
      </c>
      <c r="F30">
        <v>0</v>
      </c>
      <c r="G30">
        <v>5</v>
      </c>
      <c r="H30">
        <v>5</v>
      </c>
      <c r="I30">
        <v>5</v>
      </c>
      <c r="J30">
        <v>0</v>
      </c>
      <c r="K30">
        <f>IF(C30&lt;B30,B30-C30,0)</f>
        <v>5</v>
      </c>
      <c r="L30">
        <f>IF(D30&lt;C30,C30-D30,0)</f>
        <v>0</v>
      </c>
      <c r="M30">
        <f>IF(E30&lt;D30,D30-E30,0)</f>
        <v>5</v>
      </c>
      <c r="N30">
        <f>IF(F30&lt;E30,E30-F30,0)</f>
        <v>0</v>
      </c>
      <c r="O30">
        <f>IF(G30&lt;F30,F30-G30,0)</f>
        <v>0</v>
      </c>
      <c r="P30">
        <f>IF(H30&lt;G30,G30-H30,0)</f>
        <v>0</v>
      </c>
      <c r="Q30">
        <f>IF(I30&lt;H30,H30-I30,0)</f>
        <v>0</v>
      </c>
      <c r="R30">
        <f>IF(J30&lt;I30,I30-J30,0)</f>
        <v>5</v>
      </c>
      <c r="S30">
        <f>IF(T30&lt;=0,T30*B30,T30*B30-B30)</f>
        <v>20</v>
      </c>
      <c r="T30">
        <f>IFERROR(COUNTIF(C30:J30,0),"")</f>
        <v>3</v>
      </c>
      <c r="U30">
        <f>SUM(K30:R30)+S30</f>
        <v>35</v>
      </c>
      <c r="V30">
        <f>MEDIAN(K30:R30)</f>
        <v>0</v>
      </c>
      <c r="W30">
        <f>SUM(K30:R30)</f>
        <v>15</v>
      </c>
      <c r="X30" s="8">
        <f>W30*'Store Warehoouse Rerorders'!J30</f>
        <v>144</v>
      </c>
      <c r="Y30" s="8">
        <f>W30*'Store Warehoouse Rerorders'!F30</f>
        <v>120</v>
      </c>
      <c r="Z30" s="8">
        <f t="shared" si="0"/>
        <v>24</v>
      </c>
      <c r="AA30">
        <f t="shared" si="1"/>
        <v>0.375</v>
      </c>
      <c r="AB30" s="11">
        <f t="shared" si="2"/>
        <v>14.8</v>
      </c>
      <c r="AC30">
        <f t="shared" si="3"/>
        <v>35</v>
      </c>
    </row>
    <row r="31" spans="1:29" x14ac:dyDescent="0.25">
      <c r="A31" t="s">
        <v>25</v>
      </c>
      <c r="B31">
        <v>10</v>
      </c>
      <c r="C31">
        <v>6</v>
      </c>
      <c r="D31">
        <v>0</v>
      </c>
      <c r="E31">
        <v>5</v>
      </c>
      <c r="F31">
        <v>5</v>
      </c>
      <c r="G31">
        <v>10</v>
      </c>
      <c r="H31">
        <v>5</v>
      </c>
      <c r="I31">
        <v>5</v>
      </c>
      <c r="J31">
        <v>10</v>
      </c>
      <c r="K31">
        <f>IF(C31&lt;B31,B31-C31,0)</f>
        <v>4</v>
      </c>
      <c r="L31">
        <f>IF(D31&lt;C31,C31-D31,0)</f>
        <v>6</v>
      </c>
      <c r="M31">
        <f>IF(E31&lt;D31,D31-E31,0)</f>
        <v>0</v>
      </c>
      <c r="N31">
        <f>IF(F31&lt;E31,E31-F31,0)</f>
        <v>0</v>
      </c>
      <c r="O31">
        <f>IF(G31&lt;F31,F31-G31,0)</f>
        <v>0</v>
      </c>
      <c r="P31">
        <f>IF(H31&lt;G31,G31-H31,0)</f>
        <v>5</v>
      </c>
      <c r="Q31">
        <f>IF(I31&lt;H31,H31-I31,0)</f>
        <v>0</v>
      </c>
      <c r="R31">
        <f>IF(J31&lt;I31,I31-J31,0)</f>
        <v>0</v>
      </c>
      <c r="S31">
        <f>IF(T31&lt;=0,T31*B31,T31*B31-B31)</f>
        <v>0</v>
      </c>
      <c r="T31">
        <f>IFERROR(COUNTIF(C31:J31,0),"")</f>
        <v>1</v>
      </c>
      <c r="U31">
        <f>SUM(K31:R31)+S31</f>
        <v>15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0.125</v>
      </c>
      <c r="AB31" s="11">
        <f t="shared" si="2"/>
        <v>14.933333333333334</v>
      </c>
      <c r="AC31">
        <f t="shared" si="3"/>
        <v>30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zoomScale="75" zoomScaleNormal="75" workbookViewId="0">
      <selection activeCell="K1" sqref="K1:AC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10</v>
      </c>
      <c r="D4">
        <v>5</v>
      </c>
      <c r="E4">
        <v>5</v>
      </c>
      <c r="F4">
        <v>10</v>
      </c>
      <c r="G4">
        <v>0</v>
      </c>
      <c r="H4">
        <v>0</v>
      </c>
      <c r="I4">
        <v>12</v>
      </c>
      <c r="J4">
        <v>0</v>
      </c>
      <c r="K4">
        <f>IF(C4&lt;B4,B4-C4,0)</f>
        <v>10</v>
      </c>
      <c r="L4">
        <f>IF(D4&lt;C4,C4-D4,0)</f>
        <v>5</v>
      </c>
      <c r="M4">
        <f>IF(E4&lt;D4,D4-E4,0)</f>
        <v>0</v>
      </c>
      <c r="N4">
        <f>IF(F4&lt;E4,E4-F4,0)</f>
        <v>0</v>
      </c>
      <c r="O4">
        <f>IF(G4&lt;F4,F4-G4,0)</f>
        <v>10</v>
      </c>
      <c r="P4">
        <f>IF(H4&lt;G4,G4-H4,0)</f>
        <v>0</v>
      </c>
      <c r="Q4">
        <f>IF(I4&lt;H4,H4-I4,0)</f>
        <v>0</v>
      </c>
      <c r="R4">
        <f>IF(J4&lt;I4,I4-J4,0)</f>
        <v>12</v>
      </c>
      <c r="S4">
        <f>IF(T4&lt;=0,T4*B4,T4*B4-B4)</f>
        <v>40</v>
      </c>
      <c r="T4">
        <f>IFERROR(COUNTIF(C4:J4,0),"")</f>
        <v>3</v>
      </c>
      <c r="U4">
        <f>SUM(K4:R4)+S4</f>
        <v>77</v>
      </c>
      <c r="V4">
        <f>MEDIAN(K4:R4)</f>
        <v>2.5</v>
      </c>
      <c r="W4">
        <f>SUM(K4:R4)</f>
        <v>37</v>
      </c>
      <c r="X4" s="8">
        <f>W4*'Store Warehoouse Rerorders'!J4</f>
        <v>133.20000000000002</v>
      </c>
      <c r="Y4" s="8">
        <f>W4*'Store Warehoouse Rerorders'!F4</f>
        <v>111</v>
      </c>
      <c r="Z4" s="8">
        <f>X4-Y4</f>
        <v>22.200000000000017</v>
      </c>
      <c r="AA4">
        <f>T4/8</f>
        <v>0.375</v>
      </c>
      <c r="AB4" s="11">
        <f>IFERROR(W4-T4/W4,0)</f>
        <v>36.918918918918919</v>
      </c>
      <c r="AC4">
        <f>W4</f>
        <v>37</v>
      </c>
    </row>
    <row r="5" spans="1:29" x14ac:dyDescent="0.25">
      <c r="A5" t="s">
        <v>3</v>
      </c>
      <c r="B5">
        <v>15</v>
      </c>
      <c r="C5">
        <v>5</v>
      </c>
      <c r="D5">
        <v>5</v>
      </c>
      <c r="E5">
        <v>0</v>
      </c>
      <c r="F5">
        <v>5</v>
      </c>
      <c r="G5">
        <v>5</v>
      </c>
      <c r="H5">
        <v>0</v>
      </c>
      <c r="I5">
        <v>0</v>
      </c>
      <c r="J5">
        <v>5</v>
      </c>
      <c r="K5">
        <f>IF(C5&lt;B5,B5-C5,0)</f>
        <v>10</v>
      </c>
      <c r="L5">
        <f>IF(D5&lt;C5,C5-D5,0)</f>
        <v>0</v>
      </c>
      <c r="M5">
        <f>IF(E5&lt;D5,D5-E5,0)</f>
        <v>5</v>
      </c>
      <c r="N5">
        <f>IF(F5&lt;E5,E5-F5,0)</f>
        <v>0</v>
      </c>
      <c r="O5">
        <f>IF(G5&lt;F5,F5-G5,0)</f>
        <v>0</v>
      </c>
      <c r="P5">
        <f>IF(H5&lt;G5,G5-H5,0)</f>
        <v>5</v>
      </c>
      <c r="Q5">
        <f>IF(I5&lt;H5,H5-I5,0)</f>
        <v>0</v>
      </c>
      <c r="R5">
        <f>IF(J5&lt;I5,I5-J5,0)</f>
        <v>0</v>
      </c>
      <c r="S5">
        <f>IF(T5&lt;=0,T5*B5,T5*B5-B5)</f>
        <v>30</v>
      </c>
      <c r="T5">
        <f>IFERROR(COUNTIF(C5:J5,0),"")</f>
        <v>3</v>
      </c>
      <c r="U5">
        <f>SUM(K5:R5)+S5</f>
        <v>50</v>
      </c>
      <c r="V5">
        <f>MEDIAN(K5:R5)</f>
        <v>0</v>
      </c>
      <c r="W5">
        <f>SUM(K5:R5)</f>
        <v>20</v>
      </c>
      <c r="X5" s="8">
        <f>W5*'Store Warehoouse Rerorders'!J5</f>
        <v>60</v>
      </c>
      <c r="Y5" s="8">
        <f>W5*'Store Warehoouse Rerorders'!F5</f>
        <v>50</v>
      </c>
      <c r="Z5" s="8">
        <f t="shared" ref="Z5:Z31" si="0">X5-Y5</f>
        <v>10</v>
      </c>
      <c r="AA5">
        <f t="shared" ref="AA5:AA31" si="1">T5/8</f>
        <v>0.375</v>
      </c>
      <c r="AB5" s="11">
        <f t="shared" ref="AB5:AB31" si="2">IFERROR(W5-T5/W5,0)</f>
        <v>19.850000000000001</v>
      </c>
      <c r="AC5">
        <f>W5+W4</f>
        <v>57</v>
      </c>
    </row>
    <row r="6" spans="1:29" x14ac:dyDescent="0.25">
      <c r="A6" t="s">
        <v>4</v>
      </c>
      <c r="B6">
        <v>20</v>
      </c>
      <c r="C6">
        <v>15</v>
      </c>
      <c r="D6">
        <v>10</v>
      </c>
      <c r="E6">
        <v>5</v>
      </c>
      <c r="F6">
        <v>5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5</v>
      </c>
      <c r="M6">
        <f>IF(E6&lt;D6,D6-E6,0)</f>
        <v>5</v>
      </c>
      <c r="N6">
        <f>IF(F6&lt;E6,E6-F6,0)</f>
        <v>0</v>
      </c>
      <c r="O6">
        <f>IF(G6&lt;F6,F6-G6,0)</f>
        <v>5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60</v>
      </c>
      <c r="T6">
        <f>IFERROR(COUNTIF(C6:J6,0),"")</f>
        <v>4</v>
      </c>
      <c r="U6">
        <f>SUM(K6:R6)+S6</f>
        <v>80</v>
      </c>
      <c r="V6">
        <f>MEDIAN(K6:R6)</f>
        <v>2.5</v>
      </c>
      <c r="W6">
        <f>SUM(K6:R6)</f>
        <v>20</v>
      </c>
      <c r="X6" s="8">
        <f>W6*'Store Warehoouse Rerorders'!J6</f>
        <v>48</v>
      </c>
      <c r="Y6" s="8">
        <f>W6*'Store Warehoouse Rerorders'!F6</f>
        <v>40</v>
      </c>
      <c r="Z6" s="8">
        <f t="shared" si="0"/>
        <v>8</v>
      </c>
      <c r="AA6">
        <f t="shared" si="1"/>
        <v>0.5</v>
      </c>
      <c r="AB6" s="11">
        <f t="shared" si="2"/>
        <v>19.8</v>
      </c>
      <c r="AC6">
        <f t="shared" ref="AC6:AC31" si="3">W6+W5</f>
        <v>40</v>
      </c>
    </row>
    <row r="7" spans="1:29" x14ac:dyDescent="0.25">
      <c r="A7" t="s">
        <v>5</v>
      </c>
      <c r="B7">
        <v>20</v>
      </c>
      <c r="C7">
        <v>15</v>
      </c>
      <c r="D7">
        <v>10</v>
      </c>
      <c r="E7">
        <v>0</v>
      </c>
      <c r="F7">
        <v>5</v>
      </c>
      <c r="G7">
        <v>10</v>
      </c>
      <c r="H7">
        <v>0</v>
      </c>
      <c r="I7">
        <v>5</v>
      </c>
      <c r="J7">
        <v>5</v>
      </c>
      <c r="K7">
        <f>IF(C7&lt;B7,B7-C7,0)</f>
        <v>5</v>
      </c>
      <c r="L7">
        <f>IF(D7&lt;C7,C7-D7,0)</f>
        <v>5</v>
      </c>
      <c r="M7">
        <f>IF(E7&lt;D7,D7-E7,0)</f>
        <v>10</v>
      </c>
      <c r="N7">
        <f>IF(F7&lt;E7,E7-F7,0)</f>
        <v>0</v>
      </c>
      <c r="O7">
        <f>IF(G7&lt;F7,F7-G7,0)</f>
        <v>0</v>
      </c>
      <c r="P7">
        <f>IF(H7&lt;G7,G7-H7,0)</f>
        <v>10</v>
      </c>
      <c r="Q7">
        <f>IF(I7&lt;H7,H7-I7,0)</f>
        <v>0</v>
      </c>
      <c r="R7">
        <f>IF(J7&lt;I7,I7-J7,0)</f>
        <v>0</v>
      </c>
      <c r="S7">
        <f>IF(T7&lt;=0,T7*B7,T7*B7-B7)</f>
        <v>20</v>
      </c>
      <c r="T7">
        <f>IFERROR(COUNTIF(C7:J7,0),"")</f>
        <v>2</v>
      </c>
      <c r="U7">
        <f>SUM(K7:R7)+S7</f>
        <v>50</v>
      </c>
      <c r="V7">
        <f>MEDIAN(K7:R7)</f>
        <v>2.5</v>
      </c>
      <c r="W7">
        <f>SUM(K7:R7)</f>
        <v>30</v>
      </c>
      <c r="X7" s="8">
        <f>W7*'Store Warehoouse Rerorders'!J7</f>
        <v>126</v>
      </c>
      <c r="Y7" s="8">
        <f>W7*'Store Warehoouse Rerorders'!F7</f>
        <v>105</v>
      </c>
      <c r="Z7" s="8">
        <f t="shared" si="0"/>
        <v>21</v>
      </c>
      <c r="AA7">
        <f t="shared" si="1"/>
        <v>0.25</v>
      </c>
      <c r="AB7" s="11">
        <f t="shared" si="2"/>
        <v>29.933333333333334</v>
      </c>
      <c r="AC7">
        <f t="shared" si="3"/>
        <v>50</v>
      </c>
    </row>
    <row r="8" spans="1:29" x14ac:dyDescent="0.25">
      <c r="A8" t="s">
        <v>2</v>
      </c>
      <c r="B8">
        <v>20</v>
      </c>
      <c r="C8">
        <v>10</v>
      </c>
      <c r="D8">
        <v>5</v>
      </c>
      <c r="E8">
        <v>0</v>
      </c>
      <c r="F8">
        <v>5</v>
      </c>
      <c r="G8">
        <v>15</v>
      </c>
      <c r="H8">
        <v>5</v>
      </c>
      <c r="I8">
        <v>10</v>
      </c>
      <c r="J8">
        <v>5</v>
      </c>
      <c r="K8">
        <f>IF(C8&lt;B8,B8-C8,0)</f>
        <v>10</v>
      </c>
      <c r="L8">
        <f>IF(D8&lt;C8,C8-D8,0)</f>
        <v>5</v>
      </c>
      <c r="M8">
        <f>IF(E8&lt;D8,D8-E8,0)</f>
        <v>5</v>
      </c>
      <c r="N8">
        <f>IF(F8&lt;E8,E8-F8,0)</f>
        <v>0</v>
      </c>
      <c r="O8">
        <f>IF(G8&lt;F8,F8-G8,0)</f>
        <v>0</v>
      </c>
      <c r="P8">
        <f>IF(H8&lt;G8,G8-H8,0)</f>
        <v>10</v>
      </c>
      <c r="Q8">
        <f>IF(I8&lt;H8,H8-I8,0)</f>
        <v>0</v>
      </c>
      <c r="R8">
        <f>IF(J8&lt;I8,I8-J8,0)</f>
        <v>5</v>
      </c>
      <c r="S8">
        <f>IF(T8&lt;=0,T8*B8,T8*B8-B8)</f>
        <v>0</v>
      </c>
      <c r="T8">
        <f>IFERROR(COUNTIF(C8:J8,0),"")</f>
        <v>1</v>
      </c>
      <c r="U8">
        <f>SUM(K8:R8)+S8</f>
        <v>35</v>
      </c>
      <c r="V8">
        <f>MEDIAN(K8:R8)</f>
        <v>5</v>
      </c>
      <c r="W8">
        <f>SUM(K8:R8)</f>
        <v>35</v>
      </c>
      <c r="X8" s="8">
        <f>W8*'Store Warehoouse Rerorders'!J8</f>
        <v>168</v>
      </c>
      <c r="Y8" s="8">
        <f>W8*'Store Warehoouse Rerorders'!F8</f>
        <v>140</v>
      </c>
      <c r="Z8" s="8">
        <f t="shared" si="0"/>
        <v>28</v>
      </c>
      <c r="AA8">
        <f t="shared" si="1"/>
        <v>0.125</v>
      </c>
      <c r="AB8" s="11">
        <f t="shared" si="2"/>
        <v>34.971428571428568</v>
      </c>
      <c r="AC8">
        <f t="shared" si="3"/>
        <v>65</v>
      </c>
    </row>
    <row r="9" spans="1:29" x14ac:dyDescent="0.25">
      <c r="A9" t="s">
        <v>16</v>
      </c>
      <c r="B9">
        <v>20</v>
      </c>
      <c r="C9">
        <v>15</v>
      </c>
      <c r="D9">
        <v>10</v>
      </c>
      <c r="E9">
        <v>5</v>
      </c>
      <c r="F9">
        <v>5</v>
      </c>
      <c r="G9">
        <v>5</v>
      </c>
      <c r="H9">
        <v>0</v>
      </c>
      <c r="I9">
        <v>0</v>
      </c>
      <c r="J9">
        <v>10</v>
      </c>
      <c r="K9">
        <f>IF(C9&lt;B9,B9-C9,0)</f>
        <v>5</v>
      </c>
      <c r="L9">
        <f>IF(D9&lt;C9,C9-D9,0)</f>
        <v>5</v>
      </c>
      <c r="M9">
        <f>IF(E9&lt;D9,D9-E9,0)</f>
        <v>5</v>
      </c>
      <c r="N9">
        <f>IF(F9&lt;E9,E9-F9,0)</f>
        <v>0</v>
      </c>
      <c r="O9">
        <f>IF(G9&lt;F9,F9-G9,0)</f>
        <v>0</v>
      </c>
      <c r="P9">
        <f>IF(H9&lt;G9,G9-H9,0)</f>
        <v>5</v>
      </c>
      <c r="Q9">
        <f>IF(I9&lt;H9,H9-I9,0)</f>
        <v>0</v>
      </c>
      <c r="R9">
        <f>IF(J9&lt;I9,I9-J9,0)</f>
        <v>0</v>
      </c>
      <c r="S9">
        <f>IF(T9&lt;=0,T9*B9,T9*B9-B9)</f>
        <v>20</v>
      </c>
      <c r="T9">
        <f>IFERROR(COUNTIF(C9:J9,0),"")</f>
        <v>2</v>
      </c>
      <c r="U9">
        <f>SUM(K9:R9)+S9</f>
        <v>40</v>
      </c>
      <c r="V9">
        <f>MEDIAN(K9:R9)</f>
        <v>2.5</v>
      </c>
      <c r="W9">
        <f>SUM(K9:R9)</f>
        <v>20</v>
      </c>
      <c r="X9" s="8">
        <f>W9*'Store Warehoouse Rerorders'!J9</f>
        <v>84</v>
      </c>
      <c r="Y9" s="8">
        <f>W9*'Store Warehoouse Rerorders'!F9</f>
        <v>70</v>
      </c>
      <c r="Z9" s="8">
        <f t="shared" si="0"/>
        <v>14</v>
      </c>
      <c r="AA9">
        <f t="shared" si="1"/>
        <v>0.25</v>
      </c>
      <c r="AB9" s="11">
        <f t="shared" si="2"/>
        <v>19.899999999999999</v>
      </c>
      <c r="AC9">
        <f t="shared" si="3"/>
        <v>55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20</v>
      </c>
    </row>
    <row r="11" spans="1:29" x14ac:dyDescent="0.25">
      <c r="A11" t="s">
        <v>7</v>
      </c>
      <c r="B11">
        <v>20</v>
      </c>
      <c r="C11">
        <v>15</v>
      </c>
      <c r="D11">
        <v>10</v>
      </c>
      <c r="E11">
        <v>5</v>
      </c>
      <c r="F11">
        <v>0</v>
      </c>
      <c r="G11">
        <v>0</v>
      </c>
      <c r="H11">
        <v>0</v>
      </c>
      <c r="I11">
        <v>15</v>
      </c>
      <c r="J11">
        <v>15</v>
      </c>
      <c r="K11">
        <f>IF(C11&lt;B11,B11-C11,0)</f>
        <v>5</v>
      </c>
      <c r="L11">
        <f>IF(D11&lt;C11,C11-D11,0)</f>
        <v>5</v>
      </c>
      <c r="M11">
        <f>IF(E11&lt;D11,D11-E11,0)</f>
        <v>5</v>
      </c>
      <c r="N11">
        <f>IF(F11&lt;E11,E11-F11,0)</f>
        <v>5</v>
      </c>
      <c r="O11">
        <f>IF(G11&lt;F11,F11-G11,0)</f>
        <v>0</v>
      </c>
      <c r="P11">
        <f>IF(H11&lt;G11,G11-H11,0)</f>
        <v>0</v>
      </c>
      <c r="Q11">
        <f>IF(I11&lt;H11,H11-I11,0)</f>
        <v>0</v>
      </c>
      <c r="R11">
        <f>IF(J11&lt;I11,I11-J11,0)</f>
        <v>0</v>
      </c>
      <c r="S11">
        <f>IF(T11&lt;=0,T11*B11,T11*B11-B11)</f>
        <v>40</v>
      </c>
      <c r="T11">
        <f>IFERROR(COUNTIF(C11:J11,0),"")</f>
        <v>3</v>
      </c>
      <c r="U11">
        <f>SUM(K11:R11)+S11</f>
        <v>60</v>
      </c>
      <c r="V11">
        <f>MEDIAN(K11:R11)</f>
        <v>2.5</v>
      </c>
      <c r="W11">
        <f>SUM(K11:R11)</f>
        <v>20</v>
      </c>
      <c r="X11" s="8">
        <f>W11*'Store Warehoouse Rerorders'!J11</f>
        <v>72</v>
      </c>
      <c r="Y11" s="8">
        <f>W11*'Store Warehoouse Rerorders'!F11</f>
        <v>60</v>
      </c>
      <c r="Z11" s="8">
        <f t="shared" si="0"/>
        <v>12</v>
      </c>
      <c r="AA11">
        <f t="shared" si="1"/>
        <v>0.375</v>
      </c>
      <c r="AB11" s="11">
        <f t="shared" si="2"/>
        <v>19.850000000000001</v>
      </c>
      <c r="AC11">
        <f t="shared" si="3"/>
        <v>20</v>
      </c>
    </row>
    <row r="12" spans="1:29" x14ac:dyDescent="0.25">
      <c r="A12" t="s">
        <v>17</v>
      </c>
      <c r="B12">
        <v>20</v>
      </c>
      <c r="C12">
        <v>10</v>
      </c>
      <c r="D12">
        <v>5</v>
      </c>
      <c r="E12">
        <v>0</v>
      </c>
      <c r="F12">
        <v>0</v>
      </c>
      <c r="G12">
        <v>10</v>
      </c>
      <c r="H12">
        <v>10</v>
      </c>
      <c r="I12">
        <v>5</v>
      </c>
      <c r="J12">
        <v>5</v>
      </c>
      <c r="K12">
        <f>IF(C12&lt;B12,B12-C12,0)</f>
        <v>10</v>
      </c>
      <c r="L12">
        <f>IF(D12&lt;C12,C12-D12,0)</f>
        <v>5</v>
      </c>
      <c r="M12">
        <f>IF(E12&lt;D12,D12-E12,0)</f>
        <v>5</v>
      </c>
      <c r="N12">
        <f>IF(F12&lt;E12,E12-F12,0)</f>
        <v>0</v>
      </c>
      <c r="O12">
        <f>IF(G12&lt;F12,F12-G12,0)</f>
        <v>0</v>
      </c>
      <c r="P12">
        <f>IF(H12&lt;G12,G12-H12,0)</f>
        <v>0</v>
      </c>
      <c r="Q12">
        <f>IF(I12&lt;H12,H12-I12,0)</f>
        <v>5</v>
      </c>
      <c r="R12">
        <f>IF(J12&lt;I12,I12-J12,0)</f>
        <v>0</v>
      </c>
      <c r="S12">
        <f>IF(T12&lt;=0,T12*B12,T12*B12-B12)</f>
        <v>20</v>
      </c>
      <c r="T12">
        <f>IFERROR(COUNTIF(C12:J12,0),"")</f>
        <v>2</v>
      </c>
      <c r="U12">
        <f>SUM(K12:R12)+S12</f>
        <v>45</v>
      </c>
      <c r="V12">
        <f>MEDIAN(K12:R12)</f>
        <v>2.5</v>
      </c>
      <c r="W12">
        <f>SUM(K12:R12)</f>
        <v>25</v>
      </c>
      <c r="X12" s="8">
        <f>W12*'Store Warehoouse Rerorders'!J12</f>
        <v>105</v>
      </c>
      <c r="Y12" s="8">
        <f>W12*'Store Warehoouse Rerorders'!F12</f>
        <v>87.5</v>
      </c>
      <c r="Z12" s="8">
        <f t="shared" si="0"/>
        <v>17.5</v>
      </c>
      <c r="AA12">
        <f t="shared" si="1"/>
        <v>0.25</v>
      </c>
      <c r="AB12" s="11">
        <f t="shared" si="2"/>
        <v>24.92</v>
      </c>
      <c r="AC12">
        <f t="shared" si="3"/>
        <v>45</v>
      </c>
    </row>
    <row r="13" spans="1:29" x14ac:dyDescent="0.25">
      <c r="A13" t="s">
        <v>8</v>
      </c>
      <c r="B13">
        <v>20</v>
      </c>
      <c r="C13">
        <v>15</v>
      </c>
      <c r="D13">
        <v>5</v>
      </c>
      <c r="E13">
        <v>10</v>
      </c>
      <c r="F13">
        <v>0</v>
      </c>
      <c r="G13">
        <v>5</v>
      </c>
      <c r="H13">
        <v>5</v>
      </c>
      <c r="I13">
        <v>5</v>
      </c>
      <c r="J13">
        <v>0</v>
      </c>
      <c r="K13">
        <f>IF(C13&lt;B13,B13-C13,0)</f>
        <v>5</v>
      </c>
      <c r="L13">
        <f>IF(D13&lt;C13,C13-D13,0)</f>
        <v>10</v>
      </c>
      <c r="M13">
        <f>IF(E13&lt;D13,D13-E13,0)</f>
        <v>0</v>
      </c>
      <c r="N13">
        <f>IF(F13&lt;E13,E13-F13,0)</f>
        <v>10</v>
      </c>
      <c r="O13">
        <f>IF(G13&lt;F13,F13-G13,0)</f>
        <v>0</v>
      </c>
      <c r="P13">
        <f>IF(H13&lt;G13,G13-H13,0)</f>
        <v>0</v>
      </c>
      <c r="Q13">
        <f>IF(I13&lt;H13,H13-I13,0)</f>
        <v>0</v>
      </c>
      <c r="R13">
        <f>IF(J13&lt;I13,I13-J13,0)</f>
        <v>5</v>
      </c>
      <c r="S13">
        <f>IF(T13&lt;=0,T13*B13,T13*B13-B13)</f>
        <v>20</v>
      </c>
      <c r="T13">
        <f>IFERROR(COUNTIF(C13:J13,0),"")</f>
        <v>2</v>
      </c>
      <c r="U13">
        <f>SUM(K13:R13)+S13</f>
        <v>50</v>
      </c>
      <c r="V13">
        <f>MEDIAN(K13:R13)</f>
        <v>2.5</v>
      </c>
      <c r="W13">
        <f>SUM(K13:R13)</f>
        <v>30</v>
      </c>
      <c r="X13" s="8">
        <f>W13*'Store Warehoouse Rerorders'!J13</f>
        <v>144</v>
      </c>
      <c r="Y13" s="8">
        <f>W13*'Store Warehoouse Rerorders'!F13</f>
        <v>120</v>
      </c>
      <c r="Z13" s="8">
        <f t="shared" si="0"/>
        <v>24</v>
      </c>
      <c r="AA13">
        <f t="shared" si="1"/>
        <v>0.25</v>
      </c>
      <c r="AB13" s="11">
        <f t="shared" si="2"/>
        <v>29.933333333333334</v>
      </c>
      <c r="AC13">
        <f t="shared" si="3"/>
        <v>55</v>
      </c>
    </row>
    <row r="14" spans="1:29" x14ac:dyDescent="0.25">
      <c r="A14" t="s">
        <v>9</v>
      </c>
      <c r="B14">
        <v>20</v>
      </c>
      <c r="C14">
        <v>10</v>
      </c>
      <c r="D14">
        <v>10</v>
      </c>
      <c r="E14">
        <v>0</v>
      </c>
      <c r="F14">
        <v>0</v>
      </c>
      <c r="G14">
        <v>10</v>
      </c>
      <c r="H14">
        <v>10</v>
      </c>
      <c r="I14">
        <v>5</v>
      </c>
      <c r="J14">
        <v>5</v>
      </c>
      <c r="K14">
        <f>IF(C14&lt;B14,B14-C14,0)</f>
        <v>10</v>
      </c>
      <c r="L14">
        <f>IF(D14&lt;C14,C14-D14,0)</f>
        <v>0</v>
      </c>
      <c r="M14">
        <f>IF(E14&lt;D14,D14-E14,0)</f>
        <v>10</v>
      </c>
      <c r="N14">
        <f>IF(F14&lt;E14,E14-F14,0)</f>
        <v>0</v>
      </c>
      <c r="O14">
        <f>IF(G14&lt;F14,F14-G14,0)</f>
        <v>0</v>
      </c>
      <c r="P14">
        <f>IF(H14&lt;G14,G14-H14,0)</f>
        <v>0</v>
      </c>
      <c r="Q14">
        <f>IF(I14&lt;H14,H14-I14,0)</f>
        <v>5</v>
      </c>
      <c r="R14">
        <f>IF(J14&lt;I14,I14-J14,0)</f>
        <v>0</v>
      </c>
      <c r="S14">
        <f>IF(T14&lt;=0,T14*B14,T14*B14-B14)</f>
        <v>20</v>
      </c>
      <c r="T14">
        <f>IFERROR(COUNTIF(C14:J14,0),"")</f>
        <v>2</v>
      </c>
      <c r="U14">
        <f>SUM(K14:R14)+S14</f>
        <v>45</v>
      </c>
      <c r="V14">
        <f>MEDIAN(K14:R14)</f>
        <v>0</v>
      </c>
      <c r="W14">
        <f>SUM(K14:R14)</f>
        <v>25</v>
      </c>
      <c r="X14" s="8">
        <f>W14*'Store Warehoouse Rerorders'!J14</f>
        <v>165</v>
      </c>
      <c r="Y14" s="8">
        <f>W14*'Store Warehoouse Rerorders'!F14</f>
        <v>137.5</v>
      </c>
      <c r="Z14" s="8">
        <f t="shared" si="0"/>
        <v>27.5</v>
      </c>
      <c r="AA14">
        <f t="shared" si="1"/>
        <v>0.25</v>
      </c>
      <c r="AB14" s="11">
        <f t="shared" si="2"/>
        <v>24.92</v>
      </c>
      <c r="AC14">
        <f t="shared" si="3"/>
        <v>55</v>
      </c>
    </row>
    <row r="15" spans="1:29" x14ac:dyDescent="0.25">
      <c r="A15" t="s">
        <v>15</v>
      </c>
      <c r="B15">
        <v>20</v>
      </c>
      <c r="C15">
        <v>15</v>
      </c>
      <c r="D15">
        <v>10</v>
      </c>
      <c r="E15">
        <v>15</v>
      </c>
      <c r="F15">
        <v>0</v>
      </c>
      <c r="G15">
        <v>15</v>
      </c>
      <c r="H15">
        <v>10</v>
      </c>
      <c r="I15">
        <v>5</v>
      </c>
      <c r="J15">
        <v>10</v>
      </c>
      <c r="K15">
        <f>IF(C15&lt;B15,B15-C15,0)</f>
        <v>5</v>
      </c>
      <c r="L15">
        <f>IF(D15&lt;C15,C15-D15,0)</f>
        <v>5</v>
      </c>
      <c r="M15">
        <f>IF(E15&lt;D15,D15-E15,0)</f>
        <v>0</v>
      </c>
      <c r="N15">
        <f>IF(F15&lt;E15,E15-F15,0)</f>
        <v>15</v>
      </c>
      <c r="O15">
        <f>IF(G15&lt;F15,F15-G15,0)</f>
        <v>0</v>
      </c>
      <c r="P15">
        <f>IF(H15&lt;G15,G15-H15,0)</f>
        <v>5</v>
      </c>
      <c r="Q15">
        <f>IF(I15&lt;H15,H15-I15,0)</f>
        <v>5</v>
      </c>
      <c r="R15">
        <f>IF(J15&lt;I15,I15-J15,0)</f>
        <v>0</v>
      </c>
      <c r="S15">
        <f>IF(T15&lt;=0,T15*B15,T15*B15-B15)</f>
        <v>0</v>
      </c>
      <c r="T15">
        <f>IFERROR(COUNTIF(C15:J15,0),"")</f>
        <v>1</v>
      </c>
      <c r="U15">
        <f>SUM(K15:R15)+S15</f>
        <v>35</v>
      </c>
      <c r="V15">
        <f>MEDIAN(K15:R15)</f>
        <v>5</v>
      </c>
      <c r="W15">
        <f>SUM(K15:R15)</f>
        <v>35</v>
      </c>
      <c r="X15" s="8">
        <f>W15*'Store Warehoouse Rerorders'!J15</f>
        <v>168</v>
      </c>
      <c r="Y15" s="8">
        <f>W15*'Store Warehoouse Rerorders'!F15</f>
        <v>140</v>
      </c>
      <c r="Z15" s="8">
        <f t="shared" si="0"/>
        <v>28</v>
      </c>
      <c r="AA15">
        <f t="shared" si="1"/>
        <v>0.125</v>
      </c>
      <c r="AB15" s="11">
        <f t="shared" si="2"/>
        <v>34.971428571428568</v>
      </c>
      <c r="AC15">
        <f t="shared" si="3"/>
        <v>60</v>
      </c>
    </row>
    <row r="16" spans="1:29" x14ac:dyDescent="0.25">
      <c r="A16" t="s">
        <v>10</v>
      </c>
      <c r="B16">
        <v>20</v>
      </c>
      <c r="C16">
        <v>10</v>
      </c>
      <c r="D16">
        <v>10</v>
      </c>
      <c r="E16">
        <v>5</v>
      </c>
      <c r="F16">
        <v>0</v>
      </c>
      <c r="G16">
        <v>0</v>
      </c>
      <c r="H16">
        <v>5</v>
      </c>
      <c r="I16">
        <v>5</v>
      </c>
      <c r="J16">
        <v>5</v>
      </c>
      <c r="K16">
        <f>IF(C16&lt;B16,B16-C16,0)</f>
        <v>10</v>
      </c>
      <c r="L16">
        <f>IF(D16&lt;C16,C16-D16,0)</f>
        <v>0</v>
      </c>
      <c r="M16">
        <f>IF(E16&lt;D16,D16-E16,0)</f>
        <v>5</v>
      </c>
      <c r="N16">
        <f>IF(F16&lt;E16,E16-F16,0)</f>
        <v>5</v>
      </c>
      <c r="O16">
        <f>IF(G16&lt;F16,F16-G16,0)</f>
        <v>0</v>
      </c>
      <c r="P16">
        <f>IF(H16&lt;G16,G16-H16,0)</f>
        <v>0</v>
      </c>
      <c r="Q16">
        <f>IF(I16&lt;H16,H16-I16,0)</f>
        <v>0</v>
      </c>
      <c r="R16">
        <f>IF(J16&lt;I16,I16-J16,0)</f>
        <v>0</v>
      </c>
      <c r="S16">
        <f>IF(T16&lt;=0,T16*B16,T16*B16-B16)</f>
        <v>20</v>
      </c>
      <c r="T16">
        <f>IFERROR(COUNTIF(C16:J16,0),"")</f>
        <v>2</v>
      </c>
      <c r="U16">
        <f>SUM(K16:R16)+S16</f>
        <v>40</v>
      </c>
      <c r="V16">
        <f>MEDIAN(K16:R16)</f>
        <v>0</v>
      </c>
      <c r="W16">
        <f>SUM(K16:R16)</f>
        <v>20</v>
      </c>
      <c r="X16" s="8">
        <f>W16*'Store Warehoouse Rerorders'!J16</f>
        <v>24</v>
      </c>
      <c r="Y16" s="8">
        <f>W16*'Store Warehoouse Rerorders'!F16</f>
        <v>20</v>
      </c>
      <c r="Z16" s="8">
        <f t="shared" si="0"/>
        <v>4</v>
      </c>
      <c r="AA16">
        <f t="shared" si="1"/>
        <v>0.25</v>
      </c>
      <c r="AB16" s="11">
        <f t="shared" si="2"/>
        <v>19.899999999999999</v>
      </c>
      <c r="AC16">
        <f t="shared" si="3"/>
        <v>55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20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0</v>
      </c>
    </row>
    <row r="19" spans="1:29" x14ac:dyDescent="0.25">
      <c r="A19" t="s">
        <v>12</v>
      </c>
      <c r="B19">
        <v>20</v>
      </c>
      <c r="C19">
        <v>15</v>
      </c>
      <c r="D19">
        <v>10</v>
      </c>
      <c r="E19">
        <v>20</v>
      </c>
      <c r="F19">
        <v>15</v>
      </c>
      <c r="G19">
        <v>10</v>
      </c>
      <c r="H19">
        <v>0</v>
      </c>
      <c r="I19">
        <v>10</v>
      </c>
      <c r="J19">
        <v>10</v>
      </c>
      <c r="K19">
        <f>IF(C19&lt;B19,B19-C19,0)</f>
        <v>5</v>
      </c>
      <c r="L19">
        <f>IF(D19&lt;C19,C19-D19,0)</f>
        <v>5</v>
      </c>
      <c r="M19">
        <f>IF(E19&lt;D19,D19-E19,0)</f>
        <v>0</v>
      </c>
      <c r="N19">
        <f>IF(F19&lt;E19,E19-F19,0)</f>
        <v>5</v>
      </c>
      <c r="O19">
        <f>IF(G19&lt;F19,F19-G19,0)</f>
        <v>5</v>
      </c>
      <c r="P19">
        <f>IF(H19&lt;G19,G19-H19,0)</f>
        <v>10</v>
      </c>
      <c r="Q19">
        <f>IF(I19&lt;H19,H19-I19,0)</f>
        <v>0</v>
      </c>
      <c r="R19">
        <f>IF(J19&lt;I19,I19-J19,0)</f>
        <v>0</v>
      </c>
      <c r="S19">
        <f>IF(T19&lt;=0,T19*B19,T19*B19-B19)</f>
        <v>0</v>
      </c>
      <c r="T19">
        <f>IFERROR(COUNTIF(C19:J19,0),"")</f>
        <v>1</v>
      </c>
      <c r="U19">
        <f>SUM(K19:R19)+S19</f>
        <v>30</v>
      </c>
      <c r="V19">
        <f>MEDIAN(K19:R19)</f>
        <v>5</v>
      </c>
      <c r="W19">
        <f>SUM(K19:R19)</f>
        <v>30</v>
      </c>
      <c r="X19" s="8">
        <f>W19*'Store Warehoouse Rerorders'!J19</f>
        <v>216</v>
      </c>
      <c r="Y19" s="8">
        <f>W19*'Store Warehoouse Rerorders'!F19</f>
        <v>180</v>
      </c>
      <c r="Z19" s="8">
        <f t="shared" si="0"/>
        <v>36</v>
      </c>
      <c r="AA19">
        <f t="shared" si="1"/>
        <v>0.125</v>
      </c>
      <c r="AB19" s="11">
        <f t="shared" si="2"/>
        <v>29.966666666666665</v>
      </c>
      <c r="AC19">
        <f t="shared" si="3"/>
        <v>30</v>
      </c>
    </row>
    <row r="20" spans="1:29" x14ac:dyDescent="0.25">
      <c r="A20" t="s">
        <v>19</v>
      </c>
      <c r="B20">
        <v>20</v>
      </c>
      <c r="C20">
        <v>10</v>
      </c>
      <c r="D20">
        <v>5</v>
      </c>
      <c r="E20">
        <v>20</v>
      </c>
      <c r="F20">
        <v>15</v>
      </c>
      <c r="G20">
        <v>5</v>
      </c>
      <c r="H20">
        <v>5</v>
      </c>
      <c r="I20">
        <v>0</v>
      </c>
      <c r="J20">
        <v>10</v>
      </c>
      <c r="K20">
        <f>IF(C20&lt;B20,B20-C20,0)</f>
        <v>10</v>
      </c>
      <c r="L20">
        <f>IF(D20&lt;C20,C20-D20,0)</f>
        <v>5</v>
      </c>
      <c r="M20">
        <f>IF(E20&lt;D20,D20-E20,0)</f>
        <v>0</v>
      </c>
      <c r="N20">
        <f>IF(F20&lt;E20,E20-F20,0)</f>
        <v>5</v>
      </c>
      <c r="O20">
        <f>IF(G20&lt;F20,F20-G20,0)</f>
        <v>10</v>
      </c>
      <c r="P20">
        <f>IF(H20&lt;G20,G20-H20,0)</f>
        <v>0</v>
      </c>
      <c r="Q20">
        <f>IF(I20&lt;H20,H20-I20,0)</f>
        <v>5</v>
      </c>
      <c r="R20">
        <f>IF(J20&lt;I20,I20-J20,0)</f>
        <v>0</v>
      </c>
      <c r="S20">
        <f>IF(T20&lt;=0,T20*B20,T20*B20-B20)</f>
        <v>0</v>
      </c>
      <c r="T20">
        <f>IFERROR(COUNTIF(C20:J20,0),"")</f>
        <v>1</v>
      </c>
      <c r="U20">
        <f>SUM(K20:R20)+S20</f>
        <v>35</v>
      </c>
      <c r="V20">
        <f>MEDIAN(K20:R20)</f>
        <v>5</v>
      </c>
      <c r="W20">
        <f>SUM(K20:R20)</f>
        <v>35</v>
      </c>
      <c r="X20" s="8">
        <f>W20*'Store Warehoouse Rerorders'!J20</f>
        <v>231</v>
      </c>
      <c r="Y20" s="8">
        <f>W20*'Store Warehoouse Rerorders'!F20</f>
        <v>192.5</v>
      </c>
      <c r="Z20" s="8">
        <f t="shared" si="0"/>
        <v>38.5</v>
      </c>
      <c r="AA20">
        <f t="shared" si="1"/>
        <v>0.125</v>
      </c>
      <c r="AB20" s="11">
        <f t="shared" si="2"/>
        <v>34.971428571428568</v>
      </c>
      <c r="AC20">
        <f t="shared" si="3"/>
        <v>65</v>
      </c>
    </row>
    <row r="21" spans="1:29" x14ac:dyDescent="0.25">
      <c r="A21" t="s">
        <v>14</v>
      </c>
      <c r="B21">
        <v>20</v>
      </c>
      <c r="C21">
        <v>15</v>
      </c>
      <c r="D21">
        <v>10</v>
      </c>
      <c r="E21">
        <v>5</v>
      </c>
      <c r="F21">
        <v>5</v>
      </c>
      <c r="G21">
        <v>10</v>
      </c>
      <c r="H21">
        <v>10</v>
      </c>
      <c r="I21">
        <v>5</v>
      </c>
      <c r="J21">
        <v>0</v>
      </c>
      <c r="K21">
        <f>IF(C21&lt;B21,B21-C21,0)</f>
        <v>5</v>
      </c>
      <c r="L21">
        <f>IF(D21&lt;C21,C21-D21,0)</f>
        <v>5</v>
      </c>
      <c r="M21">
        <f>IF(E21&lt;D21,D21-E21,0)</f>
        <v>5</v>
      </c>
      <c r="N21">
        <f>IF(F21&lt;E21,E21-F21,0)</f>
        <v>0</v>
      </c>
      <c r="O21">
        <f>IF(G21&lt;F21,F21-G21,0)</f>
        <v>0</v>
      </c>
      <c r="P21">
        <f>IF(H21&lt;G21,G21-H21,0)</f>
        <v>0</v>
      </c>
      <c r="Q21">
        <f>IF(I21&lt;H21,H21-I21,0)</f>
        <v>5</v>
      </c>
      <c r="R21">
        <f>IF(J21&lt;I21,I21-J21,0)</f>
        <v>5</v>
      </c>
      <c r="S21">
        <f>IF(T21&lt;=0,T21*B21,T21*B21-B21)</f>
        <v>0</v>
      </c>
      <c r="T21">
        <f>IFERROR(COUNTIF(C21:J21,0),"")</f>
        <v>1</v>
      </c>
      <c r="U21">
        <f>SUM(K21:R21)+S21</f>
        <v>25</v>
      </c>
      <c r="V21">
        <f>MEDIAN(K21:R21)</f>
        <v>5</v>
      </c>
      <c r="W21">
        <f>SUM(K21:R21)</f>
        <v>25</v>
      </c>
      <c r="X21" s="8">
        <f>W21*'Store Warehoouse Rerorders'!J21</f>
        <v>150</v>
      </c>
      <c r="Y21" s="8">
        <f>W21*'Store Warehoouse Rerorders'!F21</f>
        <v>125</v>
      </c>
      <c r="Z21" s="8">
        <f t="shared" si="0"/>
        <v>25</v>
      </c>
      <c r="AA21">
        <f t="shared" si="1"/>
        <v>0.125</v>
      </c>
      <c r="AB21" s="11">
        <f t="shared" si="2"/>
        <v>24.96</v>
      </c>
      <c r="AC21">
        <f t="shared" si="3"/>
        <v>60</v>
      </c>
    </row>
    <row r="22" spans="1:29" x14ac:dyDescent="0.25">
      <c r="A22" t="s">
        <v>22</v>
      </c>
      <c r="B22">
        <v>10</v>
      </c>
      <c r="C22">
        <v>10</v>
      </c>
      <c r="D22">
        <v>10</v>
      </c>
      <c r="E22">
        <v>5</v>
      </c>
      <c r="F22">
        <v>5</v>
      </c>
      <c r="G22">
        <v>0</v>
      </c>
      <c r="H22">
        <v>0</v>
      </c>
      <c r="I22">
        <v>5</v>
      </c>
      <c r="J22">
        <v>0</v>
      </c>
      <c r="K22">
        <f>IF(C22&lt;B22,B22-C22,0)</f>
        <v>0</v>
      </c>
      <c r="L22">
        <f>IF(D22&lt;C22,C22-D22,0)</f>
        <v>0</v>
      </c>
      <c r="M22">
        <f>IF(E22&lt;D22,D22-E22,0)</f>
        <v>5</v>
      </c>
      <c r="N22">
        <f>IF(F22&lt;E22,E22-F22,0)</f>
        <v>0</v>
      </c>
      <c r="O22">
        <f>IF(G22&lt;F22,F22-G22,0)</f>
        <v>5</v>
      </c>
      <c r="P22">
        <f>IF(H22&lt;G22,G22-H22,0)</f>
        <v>0</v>
      </c>
      <c r="Q22">
        <f>IF(I22&lt;H22,H22-I22,0)</f>
        <v>0</v>
      </c>
      <c r="R22">
        <f>IF(J22&lt;I22,I22-J22,0)</f>
        <v>5</v>
      </c>
      <c r="S22">
        <f>IF(T22&lt;=0,T22*B22,T22*B22-B22)</f>
        <v>20</v>
      </c>
      <c r="T22">
        <f>IFERROR(COUNTIF(C22:J22,0),"")</f>
        <v>3</v>
      </c>
      <c r="U22">
        <f>SUM(K22:R22)+S22</f>
        <v>35</v>
      </c>
      <c r="V22">
        <f>MEDIAN(K22:R22)</f>
        <v>0</v>
      </c>
      <c r="W22">
        <f>SUM(K22:R22)</f>
        <v>15</v>
      </c>
      <c r="X22" s="8">
        <f>W22*'Store Warehoouse Rerorders'!J22</f>
        <v>126</v>
      </c>
      <c r="Y22" s="8">
        <f>W22*'Store Warehoouse Rerorders'!F22</f>
        <v>105</v>
      </c>
      <c r="Z22" s="8">
        <f t="shared" si="0"/>
        <v>21</v>
      </c>
      <c r="AA22">
        <f t="shared" si="1"/>
        <v>0.375</v>
      </c>
      <c r="AB22" s="11">
        <f t="shared" si="2"/>
        <v>14.8</v>
      </c>
      <c r="AC22">
        <f t="shared" si="3"/>
        <v>40</v>
      </c>
    </row>
    <row r="23" spans="1:29" x14ac:dyDescent="0.25">
      <c r="A23" t="s">
        <v>18</v>
      </c>
      <c r="B23">
        <v>10</v>
      </c>
      <c r="C23">
        <v>5</v>
      </c>
      <c r="D23">
        <v>0</v>
      </c>
      <c r="E23">
        <v>0</v>
      </c>
      <c r="F23">
        <v>5</v>
      </c>
      <c r="G23">
        <v>5</v>
      </c>
      <c r="H23">
        <v>10</v>
      </c>
      <c r="I23">
        <v>10</v>
      </c>
      <c r="J23">
        <v>10</v>
      </c>
      <c r="K23">
        <f>IF(C23&lt;B23,B23-C23,0)</f>
        <v>5</v>
      </c>
      <c r="L23">
        <f>IF(D23&lt;C23,C23-D23,0)</f>
        <v>5</v>
      </c>
      <c r="M23">
        <f>IF(E23&lt;D23,D23-E23,0)</f>
        <v>0</v>
      </c>
      <c r="N23">
        <f>IF(F23&lt;E23,E23-F23,0)</f>
        <v>0</v>
      </c>
      <c r="O23">
        <f>IF(G23&lt;F23,F23-G23,0)</f>
        <v>0</v>
      </c>
      <c r="P23">
        <f>IF(H23&lt;G23,G23-H23,0)</f>
        <v>0</v>
      </c>
      <c r="Q23">
        <f>IF(I23&lt;H23,H23-I23,0)</f>
        <v>0</v>
      </c>
      <c r="R23">
        <f>IF(J23&lt;I23,I23-J23,0)</f>
        <v>0</v>
      </c>
      <c r="S23">
        <f>IF(T23&lt;=0,T23*B23,T23*B23-B23)</f>
        <v>10</v>
      </c>
      <c r="T23">
        <f>IFERROR(COUNTIF(C23:J23,0),"")</f>
        <v>2</v>
      </c>
      <c r="U23">
        <f>SUM(K23:R23)+S23</f>
        <v>20</v>
      </c>
      <c r="V23">
        <f>MEDIAN(K23:R23)</f>
        <v>0</v>
      </c>
      <c r="W23">
        <f>SUM(K23:R23)</f>
        <v>10</v>
      </c>
      <c r="X23" s="8">
        <f>W23*'Store Warehoouse Rerorders'!J23</f>
        <v>78</v>
      </c>
      <c r="Y23" s="8">
        <f>W23*'Store Warehoouse Rerorders'!F23</f>
        <v>65</v>
      </c>
      <c r="Z23" s="8">
        <f t="shared" si="0"/>
        <v>13</v>
      </c>
      <c r="AA23">
        <f t="shared" si="1"/>
        <v>0.25</v>
      </c>
      <c r="AB23" s="11">
        <f t="shared" si="2"/>
        <v>9.8000000000000007</v>
      </c>
      <c r="AC23">
        <f t="shared" si="3"/>
        <v>25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10</v>
      </c>
    </row>
    <row r="25" spans="1:29" x14ac:dyDescent="0.25">
      <c r="A25" t="s">
        <v>21</v>
      </c>
      <c r="B25">
        <v>20</v>
      </c>
      <c r="C25">
        <v>15</v>
      </c>
      <c r="D25">
        <v>10</v>
      </c>
      <c r="E25">
        <v>10</v>
      </c>
      <c r="F25">
        <v>5</v>
      </c>
      <c r="G25">
        <v>10</v>
      </c>
      <c r="H25">
        <v>20</v>
      </c>
      <c r="I25">
        <v>15</v>
      </c>
      <c r="J25">
        <v>10</v>
      </c>
      <c r="K25">
        <f>IF(C25&lt;B25,B25-C25,0)</f>
        <v>5</v>
      </c>
      <c r="L25">
        <f>IF(D25&lt;C25,C25-D25,0)</f>
        <v>5</v>
      </c>
      <c r="M25">
        <f>IF(E25&lt;D25,D25-E25,0)</f>
        <v>0</v>
      </c>
      <c r="N25">
        <f>IF(F25&lt;E25,E25-F25,0)</f>
        <v>5</v>
      </c>
      <c r="O25">
        <f>IF(G25&lt;F25,F25-G25,0)</f>
        <v>0</v>
      </c>
      <c r="P25">
        <f>IF(H25&lt;G25,G25-H25,0)</f>
        <v>0</v>
      </c>
      <c r="Q25">
        <f>IF(I25&lt;H25,H25-I25,0)</f>
        <v>5</v>
      </c>
      <c r="R25">
        <f>IF(J25&lt;I25,I25-J25,0)</f>
        <v>5</v>
      </c>
      <c r="S25">
        <f>IF(T25&lt;=0,T25*B25,T25*B25-B25)</f>
        <v>0</v>
      </c>
      <c r="T25">
        <f>IFERROR(COUNTIF(C25:J25,0),"")</f>
        <v>0</v>
      </c>
      <c r="U25">
        <f>SUM(K25:R25)+S25</f>
        <v>25</v>
      </c>
      <c r="V25">
        <f>MEDIAN(K25:R25)</f>
        <v>5</v>
      </c>
      <c r="W25">
        <f>SUM(K25:R25)</f>
        <v>25</v>
      </c>
      <c r="X25" s="8">
        <f>W25*'Store Warehoouse Rerorders'!J25</f>
        <v>45</v>
      </c>
      <c r="Y25" s="8">
        <f>W25*'Store Warehoouse Rerorders'!F25</f>
        <v>37.5</v>
      </c>
      <c r="Z25" s="8">
        <f t="shared" si="0"/>
        <v>7.5</v>
      </c>
      <c r="AA25">
        <f t="shared" si="1"/>
        <v>0</v>
      </c>
      <c r="AB25" s="11">
        <f t="shared" si="2"/>
        <v>25</v>
      </c>
      <c r="AC25">
        <f t="shared" si="3"/>
        <v>25</v>
      </c>
    </row>
    <row r="26" spans="1:29" x14ac:dyDescent="0.25">
      <c r="A26" t="s">
        <v>26</v>
      </c>
      <c r="B26">
        <v>10</v>
      </c>
      <c r="C26">
        <v>5</v>
      </c>
      <c r="D26">
        <v>5</v>
      </c>
      <c r="E26">
        <v>0</v>
      </c>
      <c r="F26">
        <v>10</v>
      </c>
      <c r="G26">
        <v>10</v>
      </c>
      <c r="H26">
        <v>0</v>
      </c>
      <c r="I26">
        <v>5</v>
      </c>
      <c r="J26">
        <v>5</v>
      </c>
      <c r="K26">
        <f>IF(C26&lt;B26,B26-C26,0)</f>
        <v>5</v>
      </c>
      <c r="L26">
        <f>IF(D26&lt;C26,C26-D26,0)</f>
        <v>0</v>
      </c>
      <c r="M26">
        <f>IF(E26&lt;D26,D26-E26,0)</f>
        <v>5</v>
      </c>
      <c r="N26">
        <f>IF(F26&lt;E26,E26-F26,0)</f>
        <v>0</v>
      </c>
      <c r="O26">
        <f>IF(G26&lt;F26,F26-G26,0)</f>
        <v>0</v>
      </c>
      <c r="P26">
        <f>IF(H26&lt;G26,G26-H26,0)</f>
        <v>10</v>
      </c>
      <c r="Q26">
        <f>IF(I26&lt;H26,H26-I26,0)</f>
        <v>0</v>
      </c>
      <c r="R26">
        <f>IF(J26&lt;I26,I26-J26,0)</f>
        <v>0</v>
      </c>
      <c r="S26">
        <f>IF(T26&lt;=0,T26*B26,T26*B26-B26)</f>
        <v>10</v>
      </c>
      <c r="T26">
        <f>IFERROR(COUNTIF(C26:J26,0),"")</f>
        <v>2</v>
      </c>
      <c r="U26">
        <f>SUM(K26:R26)+S26</f>
        <v>30</v>
      </c>
      <c r="V26">
        <f>MEDIAN(K26:R26)</f>
        <v>0</v>
      </c>
      <c r="W26">
        <f>SUM(K26:R26)</f>
        <v>20</v>
      </c>
      <c r="X26" s="8">
        <f>W26*'Store Warehoouse Rerorders'!J26</f>
        <v>12</v>
      </c>
      <c r="Y26" s="8">
        <f>W26*'Store Warehoouse Rerorders'!F26</f>
        <v>10</v>
      </c>
      <c r="Z26" s="8">
        <f t="shared" si="0"/>
        <v>2</v>
      </c>
      <c r="AA26">
        <f t="shared" si="1"/>
        <v>0.25</v>
      </c>
      <c r="AB26" s="11">
        <f t="shared" si="2"/>
        <v>19.899999999999999</v>
      </c>
      <c r="AC26">
        <f t="shared" si="3"/>
        <v>45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20</v>
      </c>
    </row>
    <row r="28" spans="1:29" x14ac:dyDescent="0.25">
      <c r="A28" t="s">
        <v>27</v>
      </c>
      <c r="B28">
        <v>15</v>
      </c>
      <c r="C28">
        <v>10</v>
      </c>
      <c r="D28">
        <v>10</v>
      </c>
      <c r="E28">
        <v>0</v>
      </c>
      <c r="F28">
        <v>10</v>
      </c>
      <c r="G28">
        <v>5</v>
      </c>
      <c r="H28">
        <v>5</v>
      </c>
      <c r="I28">
        <v>0</v>
      </c>
      <c r="J28">
        <v>10</v>
      </c>
      <c r="K28">
        <f>IF(C28&lt;B28,B28-C28,0)</f>
        <v>5</v>
      </c>
      <c r="L28">
        <f>IF(D28&lt;C28,C28-D28,0)</f>
        <v>0</v>
      </c>
      <c r="M28">
        <f>IF(E28&lt;D28,D28-E28,0)</f>
        <v>10</v>
      </c>
      <c r="N28">
        <f>IF(F28&lt;E28,E28-F28,0)</f>
        <v>0</v>
      </c>
      <c r="O28">
        <f>IF(G28&lt;F28,F28-G28,0)</f>
        <v>5</v>
      </c>
      <c r="P28">
        <f>IF(H28&lt;G28,G28-H28,0)</f>
        <v>0</v>
      </c>
      <c r="Q28">
        <f>IF(I28&lt;H28,H28-I28,0)</f>
        <v>5</v>
      </c>
      <c r="R28">
        <f>IF(J28&lt;I28,I28-J28,0)</f>
        <v>0</v>
      </c>
      <c r="S28">
        <f>IF(T28&lt;=0,T28*B28,T28*B28-B28)</f>
        <v>15</v>
      </c>
      <c r="T28">
        <f>IFERROR(COUNTIF(C28:J28,0),"")</f>
        <v>2</v>
      </c>
      <c r="U28">
        <f>SUM(K28:R28)+S28</f>
        <v>40</v>
      </c>
      <c r="V28">
        <f>MEDIAN(K28:R28)</f>
        <v>2.5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0.25</v>
      </c>
      <c r="AB28" s="11">
        <f t="shared" si="2"/>
        <v>24.92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15</v>
      </c>
      <c r="D29">
        <v>10</v>
      </c>
      <c r="E29">
        <v>10</v>
      </c>
      <c r="F29">
        <v>5</v>
      </c>
      <c r="G29">
        <v>10</v>
      </c>
      <c r="H29">
        <v>10</v>
      </c>
      <c r="I29">
        <v>5</v>
      </c>
      <c r="J29">
        <v>5</v>
      </c>
      <c r="K29">
        <f>IF(C29&lt;B29,B29-C29,0)</f>
        <v>0</v>
      </c>
      <c r="L29">
        <f>IF(D29&lt;C29,C29-D29,0)</f>
        <v>5</v>
      </c>
      <c r="M29">
        <f>IF(E29&lt;D29,D29-E29,0)</f>
        <v>0</v>
      </c>
      <c r="N29">
        <f>IF(F29&lt;E29,E29-F29,0)</f>
        <v>5</v>
      </c>
      <c r="O29">
        <f>IF(G29&lt;F29,F29-G29,0)</f>
        <v>0</v>
      </c>
      <c r="P29">
        <f>IF(H29&lt;G29,G29-H29,0)</f>
        <v>0</v>
      </c>
      <c r="Q29">
        <f>IF(I29&lt;H29,H29-I29,0)</f>
        <v>5</v>
      </c>
      <c r="R29">
        <f>IF(J29&lt;I29,I29-J29,0)</f>
        <v>0</v>
      </c>
      <c r="S29">
        <f>IF(T29&lt;=0,T29*B29,T29*B29-B29)</f>
        <v>0</v>
      </c>
      <c r="T29">
        <f>IFERROR(COUNTIF(C29:J29,0),"")</f>
        <v>0</v>
      </c>
      <c r="U29">
        <f>SUM(K29:R29)+S29</f>
        <v>15</v>
      </c>
      <c r="V29">
        <f>MEDIAN(K29:R29)</f>
        <v>0</v>
      </c>
      <c r="W29">
        <f>SUM(K29:R29)</f>
        <v>15</v>
      </c>
      <c r="X29" s="8">
        <f>W29*'Store Warehoouse Rerorders'!J29</f>
        <v>81</v>
      </c>
      <c r="Y29" s="8">
        <f>W29*'Store Warehoouse Rerorders'!F29</f>
        <v>67.5</v>
      </c>
      <c r="Z29" s="8">
        <f t="shared" si="0"/>
        <v>13.5</v>
      </c>
      <c r="AA29">
        <f t="shared" si="1"/>
        <v>0</v>
      </c>
      <c r="AB29" s="11">
        <f t="shared" si="2"/>
        <v>15</v>
      </c>
      <c r="AC29">
        <f t="shared" si="3"/>
        <v>40</v>
      </c>
    </row>
    <row r="30" spans="1:29" x14ac:dyDescent="0.25">
      <c r="A30" t="s">
        <v>24</v>
      </c>
      <c r="B30">
        <v>10</v>
      </c>
      <c r="C30">
        <v>10</v>
      </c>
      <c r="D30">
        <v>10</v>
      </c>
      <c r="E30">
        <v>10</v>
      </c>
      <c r="F30">
        <v>5</v>
      </c>
      <c r="G30">
        <v>10</v>
      </c>
      <c r="H30">
        <v>5</v>
      </c>
      <c r="I30">
        <v>10</v>
      </c>
      <c r="J30">
        <v>5</v>
      </c>
      <c r="K30">
        <f>IF(C30&lt;B30,B30-C30,0)</f>
        <v>0</v>
      </c>
      <c r="L30">
        <f>IF(D30&lt;C30,C30-D30,0)</f>
        <v>0</v>
      </c>
      <c r="M30">
        <f>IF(E30&lt;D30,D30-E30,0)</f>
        <v>0</v>
      </c>
      <c r="N30">
        <f>IF(F30&lt;E30,E30-F30,0)</f>
        <v>5</v>
      </c>
      <c r="O30">
        <f>IF(G30&lt;F30,F30-G30,0)</f>
        <v>0</v>
      </c>
      <c r="P30">
        <f>IF(H30&lt;G30,G30-H30,0)</f>
        <v>5</v>
      </c>
      <c r="Q30">
        <f>IF(I30&lt;H30,H30-I30,0)</f>
        <v>0</v>
      </c>
      <c r="R30">
        <f>IF(J30&lt;I30,I30-J30,0)</f>
        <v>5</v>
      </c>
      <c r="S30">
        <f>IF(T30&lt;=0,T30*B30,T30*B30-B30)</f>
        <v>0</v>
      </c>
      <c r="T30">
        <f>IFERROR(COUNTIF(C30:J30,0),"")</f>
        <v>0</v>
      </c>
      <c r="U30">
        <f>SUM(K30:R30)+S30</f>
        <v>15</v>
      </c>
      <c r="V30">
        <f>MEDIAN(K30:R30)</f>
        <v>0</v>
      </c>
      <c r="W30">
        <f>SUM(K30:R30)</f>
        <v>15</v>
      </c>
      <c r="X30" s="8">
        <f>W30*'Store Warehoouse Rerorders'!J30</f>
        <v>144</v>
      </c>
      <c r="Y30" s="8">
        <f>W30*'Store Warehoouse Rerorders'!F30</f>
        <v>120</v>
      </c>
      <c r="Z30" s="8">
        <f t="shared" si="0"/>
        <v>24</v>
      </c>
      <c r="AA30">
        <f t="shared" si="1"/>
        <v>0</v>
      </c>
      <c r="AB30" s="11">
        <f t="shared" si="2"/>
        <v>15</v>
      </c>
      <c r="AC30">
        <f t="shared" si="3"/>
        <v>30</v>
      </c>
    </row>
    <row r="31" spans="1:29" x14ac:dyDescent="0.25">
      <c r="A31" t="s">
        <v>25</v>
      </c>
      <c r="B31">
        <v>10</v>
      </c>
      <c r="C31">
        <v>5</v>
      </c>
      <c r="D31">
        <v>5</v>
      </c>
      <c r="E31">
        <v>0</v>
      </c>
      <c r="F31">
        <v>0</v>
      </c>
      <c r="G31">
        <v>10</v>
      </c>
      <c r="H31">
        <v>10</v>
      </c>
      <c r="I31">
        <v>5</v>
      </c>
      <c r="J31">
        <v>5</v>
      </c>
      <c r="K31">
        <f>IF(C31&lt;B31,B31-C31,0)</f>
        <v>5</v>
      </c>
      <c r="L31">
        <f>IF(D31&lt;C31,C31-D31,0)</f>
        <v>0</v>
      </c>
      <c r="M31">
        <f>IF(E31&lt;D31,D31-E31,0)</f>
        <v>5</v>
      </c>
      <c r="N31">
        <f>IF(F31&lt;E31,E31-F31,0)</f>
        <v>0</v>
      </c>
      <c r="O31">
        <f>IF(G31&lt;F31,F31-G31,0)</f>
        <v>0</v>
      </c>
      <c r="P31">
        <f>IF(H31&lt;G31,G31-H31,0)</f>
        <v>0</v>
      </c>
      <c r="Q31">
        <f>IF(I31&lt;H31,H31-I31,0)</f>
        <v>5</v>
      </c>
      <c r="R31">
        <f>IF(J31&lt;I31,I31-J31,0)</f>
        <v>0</v>
      </c>
      <c r="S31">
        <f>IF(T31&lt;=0,T31*B31,T31*B31-B31)</f>
        <v>10</v>
      </c>
      <c r="T31">
        <f>IFERROR(COUNTIF(C31:J31,0),"")</f>
        <v>2</v>
      </c>
      <c r="U31">
        <f>SUM(K31:R31)+S31</f>
        <v>25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0.25</v>
      </c>
      <c r="AB31" s="11">
        <f t="shared" si="2"/>
        <v>14.866666666666667</v>
      </c>
      <c r="AC31">
        <f t="shared" si="3"/>
        <v>30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"/>
  <sheetViews>
    <sheetView zoomScale="75" zoomScaleNormal="75" workbookViewId="0">
      <selection activeCell="K1" sqref="K1:AC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15</v>
      </c>
      <c r="D4">
        <v>10</v>
      </c>
      <c r="E4">
        <v>5</v>
      </c>
      <c r="F4">
        <v>5</v>
      </c>
      <c r="G4">
        <v>0</v>
      </c>
      <c r="H4">
        <v>0</v>
      </c>
      <c r="I4">
        <v>5</v>
      </c>
      <c r="J4">
        <v>5</v>
      </c>
      <c r="K4">
        <f>IF(C4&lt;B4,B4-C4,0)</f>
        <v>5</v>
      </c>
      <c r="L4">
        <f>IF(D4&lt;C4,C4-D4,0)</f>
        <v>5</v>
      </c>
      <c r="M4">
        <f>IF(E4&lt;D4,D4-E4,0)</f>
        <v>5</v>
      </c>
      <c r="N4">
        <f>IF(F4&lt;E4,E4-F4,0)</f>
        <v>0</v>
      </c>
      <c r="O4">
        <f>IF(G4&lt;F4,F4-G4,0)</f>
        <v>5</v>
      </c>
      <c r="P4">
        <f>IF(H4&lt;G4,G4-H4,0)</f>
        <v>0</v>
      </c>
      <c r="Q4">
        <f>IF(I4&lt;H4,H4-I4,0)</f>
        <v>0</v>
      </c>
      <c r="R4">
        <f>IF(J4&lt;I4,I4-J4,0)</f>
        <v>0</v>
      </c>
      <c r="S4">
        <f>IF(T4&lt;=0,T4*B4,T4*B4-B4)</f>
        <v>20</v>
      </c>
      <c r="T4">
        <f>IFERROR(COUNTIF(C4:J4,0),"")</f>
        <v>2</v>
      </c>
      <c r="U4">
        <f>SUM(K4:R4)+S4</f>
        <v>40</v>
      </c>
      <c r="V4">
        <f>MEDIAN(K4:R4)</f>
        <v>2.5</v>
      </c>
      <c r="W4">
        <f>SUM(K4:R4)</f>
        <v>20</v>
      </c>
      <c r="X4" s="8">
        <f>W4*'Store Warehoouse Rerorders'!J4</f>
        <v>72</v>
      </c>
      <c r="Y4" s="8">
        <f>W4*'Store Warehoouse Rerorders'!F4</f>
        <v>60</v>
      </c>
      <c r="Z4" s="8">
        <f>X4-Y4</f>
        <v>12</v>
      </c>
      <c r="AA4">
        <f>T4/8</f>
        <v>0.25</v>
      </c>
      <c r="AB4" s="11">
        <f>IFERROR(W4-T4/W4,0)</f>
        <v>19.899999999999999</v>
      </c>
      <c r="AC4">
        <f>W4</f>
        <v>20</v>
      </c>
    </row>
    <row r="5" spans="1:29" x14ac:dyDescent="0.25">
      <c r="A5" t="s">
        <v>3</v>
      </c>
      <c r="B5">
        <v>15</v>
      </c>
      <c r="C5">
        <v>5</v>
      </c>
      <c r="D5">
        <v>5</v>
      </c>
      <c r="E5">
        <v>0</v>
      </c>
      <c r="F5">
        <v>5</v>
      </c>
      <c r="G5">
        <v>5</v>
      </c>
      <c r="H5">
        <v>0</v>
      </c>
      <c r="I5">
        <v>0</v>
      </c>
      <c r="J5">
        <v>5</v>
      </c>
      <c r="K5">
        <f>IF(C5&lt;B5,B5-C5,0)</f>
        <v>10</v>
      </c>
      <c r="L5">
        <f>IF(D5&lt;C5,C5-D5,0)</f>
        <v>0</v>
      </c>
      <c r="M5">
        <f>IF(E5&lt;D5,D5-E5,0)</f>
        <v>5</v>
      </c>
      <c r="N5">
        <f>IF(F5&lt;E5,E5-F5,0)</f>
        <v>0</v>
      </c>
      <c r="O5">
        <f>IF(G5&lt;F5,F5-G5,0)</f>
        <v>0</v>
      </c>
      <c r="P5">
        <f>IF(H5&lt;G5,G5-H5,0)</f>
        <v>5</v>
      </c>
      <c r="Q5">
        <f>IF(I5&lt;H5,H5-I5,0)</f>
        <v>0</v>
      </c>
      <c r="R5">
        <f>IF(J5&lt;I5,I5-J5,0)</f>
        <v>0</v>
      </c>
      <c r="S5">
        <f>IF(T5&lt;=0,T5*B5,T5*B5-B5)</f>
        <v>30</v>
      </c>
      <c r="T5">
        <f>IFERROR(COUNTIF(C5:J5,0),"")</f>
        <v>3</v>
      </c>
      <c r="U5">
        <f>SUM(K5:R5)+S5</f>
        <v>50</v>
      </c>
      <c r="V5">
        <f>MEDIAN(K5:R5)</f>
        <v>0</v>
      </c>
      <c r="W5">
        <f>SUM(K5:R5)</f>
        <v>20</v>
      </c>
      <c r="X5" s="8">
        <f>W5*'Store Warehoouse Rerorders'!J5</f>
        <v>60</v>
      </c>
      <c r="Y5" s="8">
        <f>W5*'Store Warehoouse Rerorders'!F5</f>
        <v>50</v>
      </c>
      <c r="Z5" s="8">
        <f t="shared" ref="Z5:Z31" si="0">X5-Y5</f>
        <v>10</v>
      </c>
      <c r="AA5">
        <f t="shared" ref="AA5:AA31" si="1">T5/8</f>
        <v>0.375</v>
      </c>
      <c r="AB5" s="11">
        <f t="shared" ref="AB5:AB31" si="2">IFERROR(W5-T5/W5,0)</f>
        <v>19.850000000000001</v>
      </c>
      <c r="AC5">
        <f>W5+W4</f>
        <v>40</v>
      </c>
    </row>
    <row r="6" spans="1:29" x14ac:dyDescent="0.25">
      <c r="A6" t="s">
        <v>4</v>
      </c>
      <c r="B6">
        <v>20</v>
      </c>
      <c r="C6">
        <v>15</v>
      </c>
      <c r="D6">
        <v>10</v>
      </c>
      <c r="E6">
        <v>5</v>
      </c>
      <c r="F6">
        <v>5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5</v>
      </c>
      <c r="M6">
        <f>IF(E6&lt;D6,D6-E6,0)</f>
        <v>5</v>
      </c>
      <c r="N6">
        <f>IF(F6&lt;E6,E6-F6,0)</f>
        <v>0</v>
      </c>
      <c r="O6">
        <f>IF(G6&lt;F6,F6-G6,0)</f>
        <v>5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60</v>
      </c>
      <c r="T6">
        <f>IFERROR(COUNTIF(C6:J6,0),"")</f>
        <v>4</v>
      </c>
      <c r="U6">
        <f>SUM(K6:R6)+S6</f>
        <v>80</v>
      </c>
      <c r="V6">
        <f>MEDIAN(K6:R6)</f>
        <v>2.5</v>
      </c>
      <c r="W6">
        <f>SUM(K6:R6)</f>
        <v>20</v>
      </c>
      <c r="X6" s="8">
        <f>W6*'Store Warehoouse Rerorders'!J6</f>
        <v>48</v>
      </c>
      <c r="Y6" s="8">
        <f>W6*'Store Warehoouse Rerorders'!F6</f>
        <v>40</v>
      </c>
      <c r="Z6" s="8">
        <f t="shared" si="0"/>
        <v>8</v>
      </c>
      <c r="AA6">
        <f t="shared" si="1"/>
        <v>0.5</v>
      </c>
      <c r="AB6" s="11">
        <f t="shared" si="2"/>
        <v>19.8</v>
      </c>
      <c r="AC6">
        <f t="shared" ref="AC6:AC31" si="3">W6+W5</f>
        <v>40</v>
      </c>
    </row>
    <row r="7" spans="1:29" x14ac:dyDescent="0.25">
      <c r="A7" t="s">
        <v>5</v>
      </c>
      <c r="B7">
        <v>20</v>
      </c>
      <c r="C7">
        <v>15</v>
      </c>
      <c r="D7">
        <v>10</v>
      </c>
      <c r="E7">
        <v>0</v>
      </c>
      <c r="F7">
        <v>5</v>
      </c>
      <c r="G7">
        <v>10</v>
      </c>
      <c r="H7">
        <v>0</v>
      </c>
      <c r="I7">
        <v>5</v>
      </c>
      <c r="J7">
        <v>5</v>
      </c>
      <c r="K7">
        <f>IF(C7&lt;B7,B7-C7,0)</f>
        <v>5</v>
      </c>
      <c r="L7">
        <f>IF(D7&lt;C7,C7-D7,0)</f>
        <v>5</v>
      </c>
      <c r="M7">
        <f>IF(E7&lt;D7,D7-E7,0)</f>
        <v>10</v>
      </c>
      <c r="N7">
        <f>IF(F7&lt;E7,E7-F7,0)</f>
        <v>0</v>
      </c>
      <c r="O7">
        <f>IF(G7&lt;F7,F7-G7,0)</f>
        <v>0</v>
      </c>
      <c r="P7">
        <f>IF(H7&lt;G7,G7-H7,0)</f>
        <v>10</v>
      </c>
      <c r="Q7">
        <f>IF(I7&lt;H7,H7-I7,0)</f>
        <v>0</v>
      </c>
      <c r="R7">
        <f>IF(J7&lt;I7,I7-J7,0)</f>
        <v>0</v>
      </c>
      <c r="S7">
        <f>IF(T7&lt;=0,T7*B7,T7*B7-B7)</f>
        <v>20</v>
      </c>
      <c r="T7">
        <f>IFERROR(COUNTIF(C7:J7,0),"")</f>
        <v>2</v>
      </c>
      <c r="U7">
        <f>SUM(K7:R7)+S7</f>
        <v>50</v>
      </c>
      <c r="V7">
        <f>MEDIAN(K7:R7)</f>
        <v>2.5</v>
      </c>
      <c r="W7">
        <f>SUM(K7:R7)</f>
        <v>30</v>
      </c>
      <c r="X7" s="8">
        <f>W7*'Store Warehoouse Rerorders'!J7</f>
        <v>126</v>
      </c>
      <c r="Y7" s="8">
        <f>W7*'Store Warehoouse Rerorders'!F7</f>
        <v>105</v>
      </c>
      <c r="Z7" s="8">
        <f t="shared" si="0"/>
        <v>21</v>
      </c>
      <c r="AA7">
        <f t="shared" si="1"/>
        <v>0.25</v>
      </c>
      <c r="AB7" s="11">
        <f t="shared" si="2"/>
        <v>29.933333333333334</v>
      </c>
      <c r="AC7">
        <f t="shared" si="3"/>
        <v>50</v>
      </c>
    </row>
    <row r="8" spans="1:29" x14ac:dyDescent="0.25">
      <c r="A8" t="s">
        <v>2</v>
      </c>
      <c r="B8">
        <v>20</v>
      </c>
      <c r="C8">
        <v>15</v>
      </c>
      <c r="D8">
        <v>5</v>
      </c>
      <c r="E8">
        <v>5</v>
      </c>
      <c r="F8">
        <v>10</v>
      </c>
      <c r="G8">
        <v>10</v>
      </c>
      <c r="H8">
        <v>5</v>
      </c>
      <c r="I8">
        <v>0</v>
      </c>
      <c r="J8">
        <v>10</v>
      </c>
      <c r="K8">
        <f>IF(C8&lt;B8,B8-C8,0)</f>
        <v>5</v>
      </c>
      <c r="L8">
        <f>IF(D8&lt;C8,C8-D8,0)</f>
        <v>10</v>
      </c>
      <c r="M8">
        <f>IF(E8&lt;D8,D8-E8,0)</f>
        <v>0</v>
      </c>
      <c r="N8">
        <f>IF(F8&lt;E8,E8-F8,0)</f>
        <v>0</v>
      </c>
      <c r="O8">
        <f>IF(G8&lt;F8,F8-G8,0)</f>
        <v>0</v>
      </c>
      <c r="P8">
        <f>IF(H8&lt;G8,G8-H8,0)</f>
        <v>5</v>
      </c>
      <c r="Q8">
        <f>IF(I8&lt;H8,H8-I8,0)</f>
        <v>5</v>
      </c>
      <c r="R8">
        <f>IF(J8&lt;I8,I8-J8,0)</f>
        <v>0</v>
      </c>
      <c r="S8">
        <f>IF(T8&lt;=0,T8*B8,T8*B8-B8)</f>
        <v>0</v>
      </c>
      <c r="T8">
        <f>IFERROR(COUNTIF(C8:J8,0),"")</f>
        <v>1</v>
      </c>
      <c r="U8">
        <f>SUM(K8:R8)+S8</f>
        <v>25</v>
      </c>
      <c r="V8">
        <f>MEDIAN(K8:R8)</f>
        <v>2.5</v>
      </c>
      <c r="W8">
        <f>SUM(K8:R8)</f>
        <v>25</v>
      </c>
      <c r="X8" s="8">
        <f>W8*'Store Warehoouse Rerorders'!J8</f>
        <v>120</v>
      </c>
      <c r="Y8" s="8">
        <f>W8*'Store Warehoouse Rerorders'!F8</f>
        <v>100</v>
      </c>
      <c r="Z8" s="8">
        <f t="shared" si="0"/>
        <v>20</v>
      </c>
      <c r="AA8">
        <f t="shared" si="1"/>
        <v>0.125</v>
      </c>
      <c r="AB8" s="11">
        <f t="shared" si="2"/>
        <v>24.96</v>
      </c>
      <c r="AC8">
        <f t="shared" si="3"/>
        <v>55</v>
      </c>
    </row>
    <row r="9" spans="1:29" x14ac:dyDescent="0.25">
      <c r="A9" t="s">
        <v>16</v>
      </c>
      <c r="B9">
        <v>20</v>
      </c>
      <c r="C9">
        <v>15</v>
      </c>
      <c r="D9">
        <v>10</v>
      </c>
      <c r="E9">
        <v>0</v>
      </c>
      <c r="F9">
        <v>5</v>
      </c>
      <c r="G9">
        <v>10</v>
      </c>
      <c r="H9">
        <v>0</v>
      </c>
      <c r="I9">
        <v>5</v>
      </c>
      <c r="J9">
        <v>5</v>
      </c>
      <c r="K9">
        <f>IF(C9&lt;B9,B9-C9,0)</f>
        <v>5</v>
      </c>
      <c r="L9">
        <f>IF(D9&lt;C9,C9-D9,0)</f>
        <v>5</v>
      </c>
      <c r="M9">
        <f>IF(E9&lt;D9,D9-E9,0)</f>
        <v>10</v>
      </c>
      <c r="N9">
        <f>IF(F9&lt;E9,E9-F9,0)</f>
        <v>0</v>
      </c>
      <c r="O9">
        <f>IF(G9&lt;F9,F9-G9,0)</f>
        <v>0</v>
      </c>
      <c r="P9">
        <f>IF(H9&lt;G9,G9-H9,0)</f>
        <v>10</v>
      </c>
      <c r="Q9">
        <f>IF(I9&lt;H9,H9-I9,0)</f>
        <v>0</v>
      </c>
      <c r="R9">
        <f>IF(J9&lt;I9,I9-J9,0)</f>
        <v>0</v>
      </c>
      <c r="S9">
        <f>IF(T9&lt;=0,T9*B9,T9*B9-B9)</f>
        <v>20</v>
      </c>
      <c r="T9">
        <f>IFERROR(COUNTIF(C9:J9,0),"")</f>
        <v>2</v>
      </c>
      <c r="U9">
        <f>SUM(K9:R9)+S9</f>
        <v>50</v>
      </c>
      <c r="V9">
        <f>MEDIAN(K9:R9)</f>
        <v>2.5</v>
      </c>
      <c r="W9">
        <f>SUM(K9:R9)</f>
        <v>30</v>
      </c>
      <c r="X9" s="8">
        <f>W9*'Store Warehoouse Rerorders'!J9</f>
        <v>126</v>
      </c>
      <c r="Y9" s="8">
        <f>W9*'Store Warehoouse Rerorders'!F9</f>
        <v>105</v>
      </c>
      <c r="Z9" s="8">
        <f t="shared" si="0"/>
        <v>21</v>
      </c>
      <c r="AA9">
        <f t="shared" si="1"/>
        <v>0.25</v>
      </c>
      <c r="AB9" s="11">
        <f t="shared" si="2"/>
        <v>29.933333333333334</v>
      </c>
      <c r="AC9">
        <f t="shared" si="3"/>
        <v>55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30</v>
      </c>
    </row>
    <row r="11" spans="1:29" x14ac:dyDescent="0.25">
      <c r="A11" t="s">
        <v>7</v>
      </c>
      <c r="B11">
        <v>20</v>
      </c>
      <c r="C11">
        <v>15</v>
      </c>
      <c r="D11">
        <v>10</v>
      </c>
      <c r="E11">
        <v>0</v>
      </c>
      <c r="F11">
        <v>5</v>
      </c>
      <c r="G11">
        <v>10</v>
      </c>
      <c r="H11">
        <v>0</v>
      </c>
      <c r="I11">
        <v>5</v>
      </c>
      <c r="J11">
        <v>5</v>
      </c>
      <c r="K11">
        <f>IF(C11&lt;B11,B11-C11,0)</f>
        <v>5</v>
      </c>
      <c r="L11">
        <f>IF(D11&lt;C11,C11-D11,0)</f>
        <v>5</v>
      </c>
      <c r="M11">
        <f>IF(E11&lt;D11,D11-E11,0)</f>
        <v>10</v>
      </c>
      <c r="N11">
        <f>IF(F11&lt;E11,E11-F11,0)</f>
        <v>0</v>
      </c>
      <c r="O11">
        <f>IF(G11&lt;F11,F11-G11,0)</f>
        <v>0</v>
      </c>
      <c r="P11">
        <f>IF(H11&lt;G11,G11-H11,0)</f>
        <v>10</v>
      </c>
      <c r="Q11">
        <f>IF(I11&lt;H11,H11-I11,0)</f>
        <v>0</v>
      </c>
      <c r="R11">
        <f>IF(J11&lt;I11,I11-J11,0)</f>
        <v>0</v>
      </c>
      <c r="S11">
        <f>IF(T11&lt;=0,T11*B11,T11*B11-B11)</f>
        <v>20</v>
      </c>
      <c r="T11">
        <f>IFERROR(COUNTIF(C11:J11,0),"")</f>
        <v>2</v>
      </c>
      <c r="U11">
        <f>SUM(K11:R11)+S11</f>
        <v>50</v>
      </c>
      <c r="V11">
        <f>MEDIAN(K11:R11)</f>
        <v>2.5</v>
      </c>
      <c r="W11">
        <f>SUM(K11:R11)</f>
        <v>30</v>
      </c>
      <c r="X11" s="8">
        <f>W11*'Store Warehoouse Rerorders'!J11</f>
        <v>108</v>
      </c>
      <c r="Y11" s="8">
        <f>W11*'Store Warehoouse Rerorders'!F11</f>
        <v>90</v>
      </c>
      <c r="Z11" s="8">
        <f t="shared" si="0"/>
        <v>18</v>
      </c>
      <c r="AA11">
        <f t="shared" si="1"/>
        <v>0.25</v>
      </c>
      <c r="AB11" s="11">
        <f t="shared" si="2"/>
        <v>29.933333333333334</v>
      </c>
      <c r="AC11">
        <f t="shared" si="3"/>
        <v>30</v>
      </c>
    </row>
    <row r="12" spans="1:29" x14ac:dyDescent="0.25">
      <c r="A12" t="s">
        <v>17</v>
      </c>
      <c r="B12">
        <v>20</v>
      </c>
      <c r="C12">
        <v>10</v>
      </c>
      <c r="D12">
        <v>10</v>
      </c>
      <c r="E12">
        <v>5</v>
      </c>
      <c r="F12">
        <v>0</v>
      </c>
      <c r="G12">
        <v>5</v>
      </c>
      <c r="H12">
        <v>10</v>
      </c>
      <c r="I12">
        <v>10</v>
      </c>
      <c r="J12">
        <v>5</v>
      </c>
      <c r="K12">
        <f>IF(C12&lt;B12,B12-C12,0)</f>
        <v>10</v>
      </c>
      <c r="L12">
        <f>IF(D12&lt;C12,C12-D12,0)</f>
        <v>0</v>
      </c>
      <c r="M12">
        <f>IF(E12&lt;D12,D12-E12,0)</f>
        <v>5</v>
      </c>
      <c r="N12">
        <f>IF(F12&lt;E12,E12-F12,0)</f>
        <v>5</v>
      </c>
      <c r="O12">
        <f>IF(G12&lt;F12,F12-G12,0)</f>
        <v>0</v>
      </c>
      <c r="P12">
        <f>IF(H12&lt;G12,G12-H12,0)</f>
        <v>0</v>
      </c>
      <c r="Q12">
        <f>IF(I12&lt;H12,H12-I12,0)</f>
        <v>0</v>
      </c>
      <c r="R12">
        <f>IF(J12&lt;I12,I12-J12,0)</f>
        <v>5</v>
      </c>
      <c r="S12">
        <f>IF(T12&lt;=0,T12*B12,T12*B12-B12)</f>
        <v>0</v>
      </c>
      <c r="T12">
        <f>IFERROR(COUNTIF(C12:J12,0),"")</f>
        <v>1</v>
      </c>
      <c r="U12">
        <f>SUM(K12:R12)+S12</f>
        <v>25</v>
      </c>
      <c r="V12">
        <f>MEDIAN(K12:R12)</f>
        <v>2.5</v>
      </c>
      <c r="W12">
        <f>SUM(K12:R12)</f>
        <v>25</v>
      </c>
      <c r="X12" s="8">
        <f>W12*'Store Warehoouse Rerorders'!J12</f>
        <v>105</v>
      </c>
      <c r="Y12" s="8">
        <f>W12*'Store Warehoouse Rerorders'!F12</f>
        <v>87.5</v>
      </c>
      <c r="Z12" s="8">
        <f t="shared" si="0"/>
        <v>17.5</v>
      </c>
      <c r="AA12">
        <f t="shared" si="1"/>
        <v>0.125</v>
      </c>
      <c r="AB12" s="11">
        <f t="shared" si="2"/>
        <v>24.96</v>
      </c>
      <c r="AC12">
        <f t="shared" si="3"/>
        <v>55</v>
      </c>
    </row>
    <row r="13" spans="1:29" x14ac:dyDescent="0.25">
      <c r="A13" t="s">
        <v>8</v>
      </c>
      <c r="B13">
        <v>20</v>
      </c>
      <c r="C13">
        <v>15</v>
      </c>
      <c r="D13">
        <v>10</v>
      </c>
      <c r="E13">
        <v>20</v>
      </c>
      <c r="F13">
        <v>0</v>
      </c>
      <c r="G13">
        <v>5</v>
      </c>
      <c r="H13">
        <v>5</v>
      </c>
      <c r="I13">
        <v>5</v>
      </c>
      <c r="J13">
        <v>5</v>
      </c>
      <c r="K13">
        <f>IF(C13&lt;B13,B13-C13,0)</f>
        <v>5</v>
      </c>
      <c r="L13">
        <f>IF(D13&lt;C13,C13-D13,0)</f>
        <v>5</v>
      </c>
      <c r="M13">
        <f>IF(E13&lt;D13,D13-E13,0)</f>
        <v>0</v>
      </c>
      <c r="N13">
        <f>IF(F13&lt;E13,E13-F13,0)</f>
        <v>20</v>
      </c>
      <c r="O13">
        <f>IF(G13&lt;F13,F13-G13,0)</f>
        <v>0</v>
      </c>
      <c r="P13">
        <f>IF(H13&lt;G13,G13-H13,0)</f>
        <v>0</v>
      </c>
      <c r="Q13">
        <f>IF(I13&lt;H13,H13-I13,0)</f>
        <v>0</v>
      </c>
      <c r="R13">
        <f>IF(J13&lt;I13,I13-J13,0)</f>
        <v>0</v>
      </c>
      <c r="S13">
        <f>IF(T13&lt;=0,T13*B13,T13*B13-B13)</f>
        <v>0</v>
      </c>
      <c r="T13">
        <f>IFERROR(COUNTIF(C13:J13,0),"")</f>
        <v>1</v>
      </c>
      <c r="U13">
        <f>SUM(K13:R13)+S13</f>
        <v>30</v>
      </c>
      <c r="V13">
        <f>MEDIAN(K13:R13)</f>
        <v>0</v>
      </c>
      <c r="W13">
        <f>SUM(K13:R13)</f>
        <v>30</v>
      </c>
      <c r="X13" s="8">
        <f>W13*'Store Warehoouse Rerorders'!J13</f>
        <v>144</v>
      </c>
      <c r="Y13" s="8">
        <f>W13*'Store Warehoouse Rerorders'!F13</f>
        <v>120</v>
      </c>
      <c r="Z13" s="8">
        <f t="shared" si="0"/>
        <v>24</v>
      </c>
      <c r="AA13">
        <f t="shared" si="1"/>
        <v>0.125</v>
      </c>
      <c r="AB13" s="11">
        <f t="shared" si="2"/>
        <v>29.966666666666665</v>
      </c>
      <c r="AC13">
        <f t="shared" si="3"/>
        <v>55</v>
      </c>
    </row>
    <row r="14" spans="1:29" x14ac:dyDescent="0.25">
      <c r="A14" t="s">
        <v>9</v>
      </c>
      <c r="B14">
        <v>20</v>
      </c>
      <c r="C14">
        <v>15</v>
      </c>
      <c r="D14">
        <v>10</v>
      </c>
      <c r="E14">
        <v>0</v>
      </c>
      <c r="F14">
        <v>0</v>
      </c>
      <c r="G14">
        <v>10</v>
      </c>
      <c r="H14">
        <v>0</v>
      </c>
      <c r="I14">
        <v>5</v>
      </c>
      <c r="J14">
        <v>5</v>
      </c>
      <c r="K14">
        <f>IF(C14&lt;B14,B14-C14,0)</f>
        <v>5</v>
      </c>
      <c r="L14">
        <f>IF(D14&lt;C14,C14-D14,0)</f>
        <v>5</v>
      </c>
      <c r="M14">
        <f>IF(E14&lt;D14,D14-E14,0)</f>
        <v>10</v>
      </c>
      <c r="N14">
        <f>IF(F14&lt;E14,E14-F14,0)</f>
        <v>0</v>
      </c>
      <c r="O14">
        <f>IF(G14&lt;F14,F14-G14,0)</f>
        <v>0</v>
      </c>
      <c r="P14">
        <f>IF(H14&lt;G14,G14-H14,0)</f>
        <v>10</v>
      </c>
      <c r="Q14">
        <f>IF(I14&lt;H14,H14-I14,0)</f>
        <v>0</v>
      </c>
      <c r="R14">
        <f>IF(J14&lt;I14,I14-J14,0)</f>
        <v>0</v>
      </c>
      <c r="S14">
        <f>IF(T14&lt;=0,T14*B14,T14*B14-B14)</f>
        <v>40</v>
      </c>
      <c r="T14">
        <f>IFERROR(COUNTIF(C14:J14,0),"")</f>
        <v>3</v>
      </c>
      <c r="U14">
        <f>SUM(K14:R14)+S14</f>
        <v>70</v>
      </c>
      <c r="V14">
        <f>MEDIAN(K14:R14)</f>
        <v>2.5</v>
      </c>
      <c r="W14">
        <f>SUM(K14:R14)</f>
        <v>30</v>
      </c>
      <c r="X14" s="8">
        <f>W14*'Store Warehoouse Rerorders'!J14</f>
        <v>198</v>
      </c>
      <c r="Y14" s="8">
        <f>W14*'Store Warehoouse Rerorders'!F14</f>
        <v>165</v>
      </c>
      <c r="Z14" s="8">
        <f t="shared" si="0"/>
        <v>33</v>
      </c>
      <c r="AA14">
        <f t="shared" si="1"/>
        <v>0.375</v>
      </c>
      <c r="AB14" s="11">
        <f t="shared" si="2"/>
        <v>29.9</v>
      </c>
      <c r="AC14">
        <f t="shared" si="3"/>
        <v>60</v>
      </c>
    </row>
    <row r="15" spans="1:29" x14ac:dyDescent="0.25">
      <c r="A15" t="s">
        <v>15</v>
      </c>
      <c r="B15">
        <v>20</v>
      </c>
      <c r="C15">
        <v>20</v>
      </c>
      <c r="D15">
        <v>20</v>
      </c>
      <c r="E15">
        <v>15</v>
      </c>
      <c r="F15">
        <v>0</v>
      </c>
      <c r="G15">
        <v>0</v>
      </c>
      <c r="H15">
        <v>0</v>
      </c>
      <c r="I15">
        <v>10</v>
      </c>
      <c r="J15">
        <v>10</v>
      </c>
      <c r="K15">
        <f>IF(C15&lt;B15,B15-C15,0)</f>
        <v>0</v>
      </c>
      <c r="L15">
        <f>IF(D15&lt;C15,C15-D15,0)</f>
        <v>0</v>
      </c>
      <c r="M15">
        <f>IF(E15&lt;D15,D15-E15,0)</f>
        <v>5</v>
      </c>
      <c r="N15">
        <f>IF(F15&lt;E15,E15-F15,0)</f>
        <v>15</v>
      </c>
      <c r="O15">
        <f>IF(G15&lt;F15,F15-G15,0)</f>
        <v>0</v>
      </c>
      <c r="P15">
        <f>IF(H15&lt;G15,G15-H15,0)</f>
        <v>0</v>
      </c>
      <c r="Q15">
        <f>IF(I15&lt;H15,H15-I15,0)</f>
        <v>0</v>
      </c>
      <c r="R15">
        <f>IF(J15&lt;I15,I15-J15,0)</f>
        <v>0</v>
      </c>
      <c r="S15">
        <f>IF(T15&lt;=0,T15*B15,T15*B15-B15)</f>
        <v>40</v>
      </c>
      <c r="T15">
        <f>IFERROR(COUNTIF(C15:J15,0),"")</f>
        <v>3</v>
      </c>
      <c r="U15">
        <f>SUM(K15:R15)+S15</f>
        <v>60</v>
      </c>
      <c r="V15">
        <f>MEDIAN(K15:R15)</f>
        <v>0</v>
      </c>
      <c r="W15">
        <f>SUM(K15:R15)</f>
        <v>20</v>
      </c>
      <c r="X15" s="8">
        <f>W15*'Store Warehoouse Rerorders'!J15</f>
        <v>96</v>
      </c>
      <c r="Y15" s="8">
        <f>W15*'Store Warehoouse Rerorders'!F15</f>
        <v>80</v>
      </c>
      <c r="Z15" s="8">
        <f t="shared" si="0"/>
        <v>16</v>
      </c>
      <c r="AA15">
        <f t="shared" si="1"/>
        <v>0.375</v>
      </c>
      <c r="AB15" s="11">
        <f t="shared" si="2"/>
        <v>19.850000000000001</v>
      </c>
      <c r="AC15">
        <f t="shared" si="3"/>
        <v>50</v>
      </c>
    </row>
    <row r="16" spans="1:29" x14ac:dyDescent="0.25">
      <c r="A16" t="s">
        <v>10</v>
      </c>
      <c r="B16">
        <v>20</v>
      </c>
      <c r="C16">
        <v>15</v>
      </c>
      <c r="D16">
        <v>10</v>
      </c>
      <c r="E16">
        <v>0</v>
      </c>
      <c r="F16">
        <v>5</v>
      </c>
      <c r="G16">
        <v>10</v>
      </c>
      <c r="H16">
        <v>0</v>
      </c>
      <c r="I16">
        <v>5</v>
      </c>
      <c r="J16">
        <v>5</v>
      </c>
      <c r="K16">
        <f>IF(C16&lt;B16,B16-C16,0)</f>
        <v>5</v>
      </c>
      <c r="L16">
        <f>IF(D16&lt;C16,C16-D16,0)</f>
        <v>5</v>
      </c>
      <c r="M16">
        <f>IF(E16&lt;D16,D16-E16,0)</f>
        <v>10</v>
      </c>
      <c r="N16">
        <f>IF(F16&lt;E16,E16-F16,0)</f>
        <v>0</v>
      </c>
      <c r="O16">
        <f>IF(G16&lt;F16,F16-G16,0)</f>
        <v>0</v>
      </c>
      <c r="P16">
        <f>IF(H16&lt;G16,G16-H16,0)</f>
        <v>10</v>
      </c>
      <c r="Q16">
        <f>IF(I16&lt;H16,H16-I16,0)</f>
        <v>0</v>
      </c>
      <c r="R16">
        <f>IF(J16&lt;I16,I16-J16,0)</f>
        <v>0</v>
      </c>
      <c r="S16">
        <f>IF(T16&lt;=0,T16*B16,T16*B16-B16)</f>
        <v>20</v>
      </c>
      <c r="T16">
        <f>IFERROR(COUNTIF(C16:J16,0),"")</f>
        <v>2</v>
      </c>
      <c r="U16">
        <f>SUM(K16:R16)+S16</f>
        <v>50</v>
      </c>
      <c r="V16">
        <f>MEDIAN(K16:R16)</f>
        <v>2.5</v>
      </c>
      <c r="W16">
        <f>SUM(K16:R16)</f>
        <v>30</v>
      </c>
      <c r="X16" s="8">
        <f>W16*'Store Warehoouse Rerorders'!J16</f>
        <v>36</v>
      </c>
      <c r="Y16" s="8">
        <f>W16*'Store Warehoouse Rerorders'!F16</f>
        <v>30</v>
      </c>
      <c r="Z16" s="8">
        <f t="shared" si="0"/>
        <v>6</v>
      </c>
      <c r="AA16">
        <f t="shared" si="1"/>
        <v>0.25</v>
      </c>
      <c r="AB16" s="11">
        <f t="shared" si="2"/>
        <v>29.933333333333334</v>
      </c>
      <c r="AC16">
        <f t="shared" si="3"/>
        <v>50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30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0</v>
      </c>
    </row>
    <row r="19" spans="1:29" x14ac:dyDescent="0.25">
      <c r="A19" t="s">
        <v>12</v>
      </c>
      <c r="B19">
        <v>20</v>
      </c>
      <c r="C19">
        <v>20</v>
      </c>
      <c r="D19">
        <v>15</v>
      </c>
      <c r="E19">
        <v>10</v>
      </c>
      <c r="F19">
        <v>0</v>
      </c>
      <c r="G19">
        <v>0</v>
      </c>
      <c r="H19">
        <v>10</v>
      </c>
      <c r="I19">
        <v>5</v>
      </c>
      <c r="J19">
        <v>5</v>
      </c>
      <c r="K19">
        <f>IF(C19&lt;B19,B19-C19,0)</f>
        <v>0</v>
      </c>
      <c r="L19">
        <f>IF(D19&lt;C19,C19-D19,0)</f>
        <v>5</v>
      </c>
      <c r="M19">
        <f>IF(E19&lt;D19,D19-E19,0)</f>
        <v>5</v>
      </c>
      <c r="N19">
        <f>IF(F19&lt;E19,E19-F19,0)</f>
        <v>10</v>
      </c>
      <c r="O19">
        <f>IF(G19&lt;F19,F19-G19,0)</f>
        <v>0</v>
      </c>
      <c r="P19">
        <f>IF(H19&lt;G19,G19-H19,0)</f>
        <v>0</v>
      </c>
      <c r="Q19">
        <f>IF(I19&lt;H19,H19-I19,0)</f>
        <v>5</v>
      </c>
      <c r="R19">
        <f>IF(J19&lt;I19,I19-J19,0)</f>
        <v>0</v>
      </c>
      <c r="S19">
        <f>IF(T19&lt;=0,T19*B19,T19*B19-B19)</f>
        <v>20</v>
      </c>
      <c r="T19">
        <f>IFERROR(COUNTIF(C19:J19,0),"")</f>
        <v>2</v>
      </c>
      <c r="U19">
        <f>SUM(K19:R19)+S19</f>
        <v>45</v>
      </c>
      <c r="V19">
        <f>MEDIAN(K19:R19)</f>
        <v>2.5</v>
      </c>
      <c r="W19">
        <f>SUM(K19:R19)</f>
        <v>25</v>
      </c>
      <c r="X19" s="8">
        <f>W19*'Store Warehoouse Rerorders'!J19</f>
        <v>180</v>
      </c>
      <c r="Y19" s="8">
        <f>W19*'Store Warehoouse Rerorders'!F19</f>
        <v>150</v>
      </c>
      <c r="Z19" s="8">
        <f t="shared" si="0"/>
        <v>30</v>
      </c>
      <c r="AA19">
        <f t="shared" si="1"/>
        <v>0.25</v>
      </c>
      <c r="AB19" s="11">
        <f t="shared" si="2"/>
        <v>24.92</v>
      </c>
      <c r="AC19">
        <f t="shared" si="3"/>
        <v>25</v>
      </c>
    </row>
    <row r="20" spans="1:29" x14ac:dyDescent="0.25">
      <c r="A20" t="s">
        <v>19</v>
      </c>
      <c r="B20">
        <v>20</v>
      </c>
      <c r="C20">
        <v>10</v>
      </c>
      <c r="D20">
        <v>0</v>
      </c>
      <c r="E20">
        <v>10</v>
      </c>
      <c r="F20">
        <v>10</v>
      </c>
      <c r="G20">
        <v>10</v>
      </c>
      <c r="H20">
        <v>5</v>
      </c>
      <c r="I20">
        <v>10</v>
      </c>
      <c r="J20">
        <v>0</v>
      </c>
      <c r="K20">
        <f>IF(C20&lt;B20,B20-C20,0)</f>
        <v>10</v>
      </c>
      <c r="L20">
        <f>IF(D20&lt;C20,C20-D20,0)</f>
        <v>10</v>
      </c>
      <c r="M20">
        <f>IF(E20&lt;D20,D20-E20,0)</f>
        <v>0</v>
      </c>
      <c r="N20">
        <f>IF(F20&lt;E20,E20-F20,0)</f>
        <v>0</v>
      </c>
      <c r="O20">
        <f>IF(G20&lt;F20,F20-G20,0)</f>
        <v>0</v>
      </c>
      <c r="P20">
        <f>IF(H20&lt;G20,G20-H20,0)</f>
        <v>5</v>
      </c>
      <c r="Q20">
        <f>IF(I20&lt;H20,H20-I20,0)</f>
        <v>0</v>
      </c>
      <c r="R20">
        <f>IF(J20&lt;I20,I20-J20,0)</f>
        <v>10</v>
      </c>
      <c r="S20">
        <f>IF(T20&lt;=0,T20*B20,T20*B20-B20)</f>
        <v>20</v>
      </c>
      <c r="T20">
        <f>IFERROR(COUNTIF(C20:J20,0),"")</f>
        <v>2</v>
      </c>
      <c r="U20">
        <f>SUM(K20:R20)+S20</f>
        <v>55</v>
      </c>
      <c r="V20">
        <f>MEDIAN(K20:R20)</f>
        <v>2.5</v>
      </c>
      <c r="W20">
        <f>SUM(K20:R20)</f>
        <v>35</v>
      </c>
      <c r="X20" s="8">
        <f>W20*'Store Warehoouse Rerorders'!J20</f>
        <v>231</v>
      </c>
      <c r="Y20" s="8">
        <f>W20*'Store Warehoouse Rerorders'!F20</f>
        <v>192.5</v>
      </c>
      <c r="Z20" s="8">
        <f t="shared" si="0"/>
        <v>38.5</v>
      </c>
      <c r="AA20">
        <f t="shared" si="1"/>
        <v>0.25</v>
      </c>
      <c r="AB20" s="11">
        <f t="shared" si="2"/>
        <v>34.942857142857143</v>
      </c>
      <c r="AC20">
        <f t="shared" si="3"/>
        <v>60</v>
      </c>
    </row>
    <row r="21" spans="1:29" x14ac:dyDescent="0.25">
      <c r="A21" t="s">
        <v>14</v>
      </c>
      <c r="B21">
        <v>20</v>
      </c>
      <c r="C21">
        <v>15</v>
      </c>
      <c r="D21">
        <v>5</v>
      </c>
      <c r="E21">
        <v>5</v>
      </c>
      <c r="F21">
        <v>0</v>
      </c>
      <c r="G21">
        <v>5</v>
      </c>
      <c r="H21">
        <v>0</v>
      </c>
      <c r="I21">
        <v>10</v>
      </c>
      <c r="J21">
        <v>5</v>
      </c>
      <c r="K21">
        <f>IF(C21&lt;B21,B21-C21,0)</f>
        <v>5</v>
      </c>
      <c r="L21">
        <f>IF(D21&lt;C21,C21-D21,0)</f>
        <v>10</v>
      </c>
      <c r="M21">
        <f>IF(E21&lt;D21,D21-E21,0)</f>
        <v>0</v>
      </c>
      <c r="N21">
        <f>IF(F21&lt;E21,E21-F21,0)</f>
        <v>5</v>
      </c>
      <c r="O21">
        <f>IF(G21&lt;F21,F21-G21,0)</f>
        <v>0</v>
      </c>
      <c r="P21">
        <f>IF(H21&lt;G21,G21-H21,0)</f>
        <v>5</v>
      </c>
      <c r="Q21">
        <f>IF(I21&lt;H21,H21-I21,0)</f>
        <v>0</v>
      </c>
      <c r="R21">
        <f>IF(J21&lt;I21,I21-J21,0)</f>
        <v>5</v>
      </c>
      <c r="S21">
        <f>IF(T21&lt;=0,T21*B21,T21*B21-B21)</f>
        <v>20</v>
      </c>
      <c r="T21">
        <f>IFERROR(COUNTIF(C21:J21,0),"")</f>
        <v>2</v>
      </c>
      <c r="U21">
        <f>SUM(K21:R21)+S21</f>
        <v>50</v>
      </c>
      <c r="V21">
        <f>MEDIAN(K21:R21)</f>
        <v>5</v>
      </c>
      <c r="W21">
        <f>SUM(K21:R21)</f>
        <v>30</v>
      </c>
      <c r="X21" s="8">
        <f>W21*'Store Warehoouse Rerorders'!J21</f>
        <v>180</v>
      </c>
      <c r="Y21" s="8">
        <f>W21*'Store Warehoouse Rerorders'!F21</f>
        <v>150</v>
      </c>
      <c r="Z21" s="8">
        <f t="shared" si="0"/>
        <v>30</v>
      </c>
      <c r="AA21">
        <f t="shared" si="1"/>
        <v>0.25</v>
      </c>
      <c r="AB21" s="11">
        <f t="shared" si="2"/>
        <v>29.933333333333334</v>
      </c>
      <c r="AC21">
        <f t="shared" si="3"/>
        <v>65</v>
      </c>
    </row>
    <row r="22" spans="1:29" x14ac:dyDescent="0.25">
      <c r="A22" t="s">
        <v>22</v>
      </c>
      <c r="B22">
        <v>10</v>
      </c>
      <c r="C22">
        <v>10</v>
      </c>
      <c r="D22">
        <v>5</v>
      </c>
      <c r="E22">
        <v>10</v>
      </c>
      <c r="F22">
        <v>10</v>
      </c>
      <c r="G22">
        <v>5</v>
      </c>
      <c r="H22">
        <v>0</v>
      </c>
      <c r="I22">
        <v>0</v>
      </c>
      <c r="J22">
        <v>0</v>
      </c>
      <c r="K22">
        <f>IF(C22&lt;B22,B22-C22,0)</f>
        <v>0</v>
      </c>
      <c r="L22">
        <f>IF(D22&lt;C22,C22-D22,0)</f>
        <v>5</v>
      </c>
      <c r="M22">
        <f>IF(E22&lt;D22,D22-E22,0)</f>
        <v>0</v>
      </c>
      <c r="N22">
        <f>IF(F22&lt;E22,E22-F22,0)</f>
        <v>0</v>
      </c>
      <c r="O22">
        <f>IF(G22&lt;F22,F22-G22,0)</f>
        <v>5</v>
      </c>
      <c r="P22">
        <f>IF(H22&lt;G22,G22-H22,0)</f>
        <v>5</v>
      </c>
      <c r="Q22">
        <f>IF(I22&lt;H22,H22-I22,0)</f>
        <v>0</v>
      </c>
      <c r="R22">
        <f>IF(J22&lt;I22,I22-J22,0)</f>
        <v>0</v>
      </c>
      <c r="S22">
        <f>IF(T22&lt;=0,T22*B22,T22*B22-B22)</f>
        <v>20</v>
      </c>
      <c r="T22">
        <f>IFERROR(COUNTIF(C22:J22,0),"")</f>
        <v>3</v>
      </c>
      <c r="U22">
        <f>SUM(K22:R22)+S22</f>
        <v>35</v>
      </c>
      <c r="V22">
        <f>MEDIAN(K22:R22)</f>
        <v>0</v>
      </c>
      <c r="W22">
        <f>SUM(K22:R22)</f>
        <v>15</v>
      </c>
      <c r="X22" s="8">
        <f>W22*'Store Warehoouse Rerorders'!J22</f>
        <v>126</v>
      </c>
      <c r="Y22" s="8">
        <f>W22*'Store Warehoouse Rerorders'!F22</f>
        <v>105</v>
      </c>
      <c r="Z22" s="8">
        <f t="shared" si="0"/>
        <v>21</v>
      </c>
      <c r="AA22">
        <f t="shared" si="1"/>
        <v>0.375</v>
      </c>
      <c r="AB22" s="11">
        <f t="shared" si="2"/>
        <v>14.8</v>
      </c>
      <c r="AC22">
        <f t="shared" si="3"/>
        <v>45</v>
      </c>
    </row>
    <row r="23" spans="1:29" x14ac:dyDescent="0.25">
      <c r="A23" t="s">
        <v>18</v>
      </c>
      <c r="B23">
        <v>10</v>
      </c>
      <c r="C23">
        <v>10</v>
      </c>
      <c r="D23">
        <v>5</v>
      </c>
      <c r="E23">
        <v>5</v>
      </c>
      <c r="F23">
        <v>0</v>
      </c>
      <c r="G23">
        <v>5</v>
      </c>
      <c r="H23">
        <v>5</v>
      </c>
      <c r="I23">
        <v>10</v>
      </c>
      <c r="J23">
        <v>5</v>
      </c>
      <c r="K23">
        <f>IF(C23&lt;B23,B23-C23,0)</f>
        <v>0</v>
      </c>
      <c r="L23">
        <f>IF(D23&lt;C23,C23-D23,0)</f>
        <v>5</v>
      </c>
      <c r="M23">
        <f>IF(E23&lt;D23,D23-E23,0)</f>
        <v>0</v>
      </c>
      <c r="N23">
        <f>IF(F23&lt;E23,E23-F23,0)</f>
        <v>5</v>
      </c>
      <c r="O23">
        <f>IF(G23&lt;F23,F23-G23,0)</f>
        <v>0</v>
      </c>
      <c r="P23">
        <f>IF(H23&lt;G23,G23-H23,0)</f>
        <v>0</v>
      </c>
      <c r="Q23">
        <f>IF(I23&lt;H23,H23-I23,0)</f>
        <v>0</v>
      </c>
      <c r="R23">
        <f>IF(J23&lt;I23,I23-J23,0)</f>
        <v>5</v>
      </c>
      <c r="S23">
        <f>IF(T23&lt;=0,T23*B23,T23*B23-B23)</f>
        <v>0</v>
      </c>
      <c r="T23">
        <f>IFERROR(COUNTIF(C23:J23,0),"")</f>
        <v>1</v>
      </c>
      <c r="U23">
        <f>SUM(K23:R23)+S23</f>
        <v>15</v>
      </c>
      <c r="V23">
        <f>MEDIAN(K23:R23)</f>
        <v>0</v>
      </c>
      <c r="W23">
        <f>SUM(K23:R23)</f>
        <v>15</v>
      </c>
      <c r="X23" s="8">
        <f>W23*'Store Warehoouse Rerorders'!J23</f>
        <v>117</v>
      </c>
      <c r="Y23" s="8">
        <f>W23*'Store Warehoouse Rerorders'!F23</f>
        <v>97.5</v>
      </c>
      <c r="Z23" s="8">
        <f t="shared" si="0"/>
        <v>19.5</v>
      </c>
      <c r="AA23">
        <f t="shared" si="1"/>
        <v>0.125</v>
      </c>
      <c r="AB23" s="11">
        <f t="shared" si="2"/>
        <v>14.933333333333334</v>
      </c>
      <c r="AC23">
        <f t="shared" si="3"/>
        <v>30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15</v>
      </c>
    </row>
    <row r="25" spans="1:29" x14ac:dyDescent="0.25">
      <c r="A25" t="s">
        <v>21</v>
      </c>
      <c r="B25">
        <v>20</v>
      </c>
      <c r="C25">
        <v>20</v>
      </c>
      <c r="D25">
        <v>15</v>
      </c>
      <c r="E25">
        <v>15</v>
      </c>
      <c r="F25">
        <v>10</v>
      </c>
      <c r="G25">
        <v>5</v>
      </c>
      <c r="H25">
        <v>10</v>
      </c>
      <c r="I25">
        <v>15</v>
      </c>
      <c r="J25">
        <v>10</v>
      </c>
      <c r="K25">
        <f>IF(C25&lt;B25,B25-C25,0)</f>
        <v>0</v>
      </c>
      <c r="L25">
        <f>IF(D25&lt;C25,C25-D25,0)</f>
        <v>5</v>
      </c>
      <c r="M25">
        <f>IF(E25&lt;D25,D25-E25,0)</f>
        <v>0</v>
      </c>
      <c r="N25">
        <f>IF(F25&lt;E25,E25-F25,0)</f>
        <v>5</v>
      </c>
      <c r="O25">
        <f>IF(G25&lt;F25,F25-G25,0)</f>
        <v>5</v>
      </c>
      <c r="P25">
        <f>IF(H25&lt;G25,G25-H25,0)</f>
        <v>0</v>
      </c>
      <c r="Q25">
        <f>IF(I25&lt;H25,H25-I25,0)</f>
        <v>0</v>
      </c>
      <c r="R25">
        <f>IF(J25&lt;I25,I25-J25,0)</f>
        <v>5</v>
      </c>
      <c r="S25">
        <f>IF(T25&lt;=0,T25*B25,T25*B25-B25)</f>
        <v>0</v>
      </c>
      <c r="T25">
        <f>IFERROR(COUNTIF(C25:J25,0),"")</f>
        <v>0</v>
      </c>
      <c r="U25">
        <f>SUM(K25:R25)+S25</f>
        <v>20</v>
      </c>
      <c r="V25">
        <f>MEDIAN(K25:R25)</f>
        <v>2.5</v>
      </c>
      <c r="W25">
        <f>SUM(K25:R25)</f>
        <v>20</v>
      </c>
      <c r="X25" s="8">
        <f>W25*'Store Warehoouse Rerorders'!J25</f>
        <v>36</v>
      </c>
      <c r="Y25" s="8">
        <f>W25*'Store Warehoouse Rerorders'!F25</f>
        <v>30</v>
      </c>
      <c r="Z25" s="8">
        <f t="shared" si="0"/>
        <v>6</v>
      </c>
      <c r="AA25">
        <f t="shared" si="1"/>
        <v>0</v>
      </c>
      <c r="AB25" s="11">
        <f t="shared" si="2"/>
        <v>20</v>
      </c>
      <c r="AC25">
        <f t="shared" si="3"/>
        <v>20</v>
      </c>
    </row>
    <row r="26" spans="1:29" x14ac:dyDescent="0.25">
      <c r="A26" t="s">
        <v>26</v>
      </c>
      <c r="B26">
        <v>10</v>
      </c>
      <c r="C26">
        <v>5</v>
      </c>
      <c r="D26">
        <v>10</v>
      </c>
      <c r="E26">
        <v>0</v>
      </c>
      <c r="F26">
        <v>5</v>
      </c>
      <c r="G26">
        <v>5</v>
      </c>
      <c r="H26">
        <v>5</v>
      </c>
      <c r="I26">
        <v>0</v>
      </c>
      <c r="J26">
        <v>0</v>
      </c>
      <c r="K26">
        <f>IF(C26&lt;B26,B26-C26,0)</f>
        <v>5</v>
      </c>
      <c r="L26">
        <f>IF(D26&lt;C26,C26-D26,0)</f>
        <v>0</v>
      </c>
      <c r="M26">
        <f>IF(E26&lt;D26,D26-E26,0)</f>
        <v>10</v>
      </c>
      <c r="N26">
        <f>IF(F26&lt;E26,E26-F26,0)</f>
        <v>0</v>
      </c>
      <c r="O26">
        <f>IF(G26&lt;F26,F26-G26,0)</f>
        <v>0</v>
      </c>
      <c r="P26">
        <f>IF(H26&lt;G26,G26-H26,0)</f>
        <v>0</v>
      </c>
      <c r="Q26">
        <f>IF(I26&lt;H26,H26-I26,0)</f>
        <v>5</v>
      </c>
      <c r="R26">
        <f>IF(J26&lt;I26,I26-J26,0)</f>
        <v>0</v>
      </c>
      <c r="S26">
        <f>IF(T26&lt;=0,T26*B26,T26*B26-B26)</f>
        <v>20</v>
      </c>
      <c r="T26">
        <f>IFERROR(COUNTIF(C26:J26,0),"")</f>
        <v>3</v>
      </c>
      <c r="U26">
        <f>SUM(K26:R26)+S26</f>
        <v>40</v>
      </c>
      <c r="V26">
        <f>MEDIAN(K26:R26)</f>
        <v>0</v>
      </c>
      <c r="W26">
        <f>SUM(K26:R26)</f>
        <v>20</v>
      </c>
      <c r="X26" s="8">
        <f>W26*'Store Warehoouse Rerorders'!J26</f>
        <v>12</v>
      </c>
      <c r="Y26" s="8">
        <f>W26*'Store Warehoouse Rerorders'!F26</f>
        <v>10</v>
      </c>
      <c r="Z26" s="8">
        <f t="shared" si="0"/>
        <v>2</v>
      </c>
      <c r="AA26">
        <f t="shared" si="1"/>
        <v>0.375</v>
      </c>
      <c r="AB26" s="11">
        <f t="shared" si="2"/>
        <v>19.850000000000001</v>
      </c>
      <c r="AC26">
        <f t="shared" si="3"/>
        <v>40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20</v>
      </c>
    </row>
    <row r="28" spans="1:29" x14ac:dyDescent="0.25">
      <c r="A28" t="s">
        <v>27</v>
      </c>
      <c r="B28">
        <v>15</v>
      </c>
      <c r="C28">
        <v>15</v>
      </c>
      <c r="D28">
        <v>10</v>
      </c>
      <c r="E28">
        <v>0</v>
      </c>
      <c r="F28">
        <v>10</v>
      </c>
      <c r="G28">
        <v>15</v>
      </c>
      <c r="H28">
        <v>10</v>
      </c>
      <c r="I28">
        <v>5</v>
      </c>
      <c r="J28">
        <v>15</v>
      </c>
      <c r="K28">
        <f>IF(C28&lt;B28,B28-C28,0)</f>
        <v>0</v>
      </c>
      <c r="L28">
        <f>IF(D28&lt;C28,C28-D28,0)</f>
        <v>5</v>
      </c>
      <c r="M28">
        <f>IF(E28&lt;D28,D28-E28,0)</f>
        <v>10</v>
      </c>
      <c r="N28">
        <f>IF(F28&lt;E28,E28-F28,0)</f>
        <v>0</v>
      </c>
      <c r="O28">
        <f>IF(G28&lt;F28,F28-G28,0)</f>
        <v>0</v>
      </c>
      <c r="P28">
        <f>IF(H28&lt;G28,G28-H28,0)</f>
        <v>5</v>
      </c>
      <c r="Q28">
        <f>IF(I28&lt;H28,H28-I28,0)</f>
        <v>5</v>
      </c>
      <c r="R28">
        <f>IF(J28&lt;I28,I28-J28,0)</f>
        <v>0</v>
      </c>
      <c r="S28">
        <f>IF(T28&lt;=0,T28*B28,T28*B28-B28)</f>
        <v>0</v>
      </c>
      <c r="T28">
        <f>IFERROR(COUNTIF(C28:J28,0),"")</f>
        <v>1</v>
      </c>
      <c r="U28">
        <f>SUM(K28:R28)+S28</f>
        <v>25</v>
      </c>
      <c r="V28">
        <f>MEDIAN(K28:R28)</f>
        <v>2.5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0.125</v>
      </c>
      <c r="AB28" s="11">
        <f t="shared" si="2"/>
        <v>24.96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15</v>
      </c>
      <c r="D29">
        <v>10</v>
      </c>
      <c r="E29">
        <v>10</v>
      </c>
      <c r="F29">
        <v>5</v>
      </c>
      <c r="G29">
        <v>10</v>
      </c>
      <c r="H29">
        <v>10</v>
      </c>
      <c r="I29">
        <v>5</v>
      </c>
      <c r="J29">
        <v>5</v>
      </c>
      <c r="K29">
        <f>IF(C29&lt;B29,B29-C29,0)</f>
        <v>0</v>
      </c>
      <c r="L29">
        <f>IF(D29&lt;C29,C29-D29,0)</f>
        <v>5</v>
      </c>
      <c r="M29">
        <f>IF(E29&lt;D29,D29-E29,0)</f>
        <v>0</v>
      </c>
      <c r="N29">
        <f>IF(F29&lt;E29,E29-F29,0)</f>
        <v>5</v>
      </c>
      <c r="O29">
        <f>IF(G29&lt;F29,F29-G29,0)</f>
        <v>0</v>
      </c>
      <c r="P29">
        <f>IF(H29&lt;G29,G29-H29,0)</f>
        <v>0</v>
      </c>
      <c r="Q29">
        <f>IF(I29&lt;H29,H29-I29,0)</f>
        <v>5</v>
      </c>
      <c r="R29">
        <f>IF(J29&lt;I29,I29-J29,0)</f>
        <v>0</v>
      </c>
      <c r="S29">
        <f>IF(T29&lt;=0,T29*B29,T29*B29-B29)</f>
        <v>0</v>
      </c>
      <c r="T29">
        <f>IFERROR(COUNTIF(C29:J29,0),"")</f>
        <v>0</v>
      </c>
      <c r="U29">
        <f>SUM(K29:R29)+S29</f>
        <v>15</v>
      </c>
      <c r="V29">
        <f>MEDIAN(K29:R29)</f>
        <v>0</v>
      </c>
      <c r="W29">
        <f>SUM(K29:R29)</f>
        <v>15</v>
      </c>
      <c r="X29" s="8">
        <f>W29*'Store Warehoouse Rerorders'!J29</f>
        <v>81</v>
      </c>
      <c r="Y29" s="8">
        <f>W29*'Store Warehoouse Rerorders'!F29</f>
        <v>67.5</v>
      </c>
      <c r="Z29" s="8">
        <f t="shared" si="0"/>
        <v>13.5</v>
      </c>
      <c r="AA29">
        <f t="shared" si="1"/>
        <v>0</v>
      </c>
      <c r="AB29" s="11">
        <f t="shared" si="2"/>
        <v>15</v>
      </c>
      <c r="AC29">
        <f t="shared" si="3"/>
        <v>40</v>
      </c>
    </row>
    <row r="30" spans="1:29" x14ac:dyDescent="0.25">
      <c r="A30" t="s">
        <v>24</v>
      </c>
      <c r="B30">
        <v>10</v>
      </c>
      <c r="C30">
        <v>10</v>
      </c>
      <c r="D30">
        <v>5</v>
      </c>
      <c r="E30">
        <v>10</v>
      </c>
      <c r="F30">
        <v>10</v>
      </c>
      <c r="G30">
        <v>10</v>
      </c>
      <c r="H30">
        <v>0</v>
      </c>
      <c r="I30">
        <v>5</v>
      </c>
      <c r="J30">
        <v>10</v>
      </c>
      <c r="K30">
        <f>IF(C30&lt;B30,B30-C30,0)</f>
        <v>0</v>
      </c>
      <c r="L30">
        <f>IF(D30&lt;C30,C30-D30,0)</f>
        <v>5</v>
      </c>
      <c r="M30">
        <f>IF(E30&lt;D30,D30-E30,0)</f>
        <v>0</v>
      </c>
      <c r="N30">
        <f>IF(F30&lt;E30,E30-F30,0)</f>
        <v>0</v>
      </c>
      <c r="O30">
        <f>IF(G30&lt;F30,F30-G30,0)</f>
        <v>0</v>
      </c>
      <c r="P30">
        <f>IF(H30&lt;G30,G30-H30,0)</f>
        <v>10</v>
      </c>
      <c r="Q30">
        <f>IF(I30&lt;H30,H30-I30,0)</f>
        <v>0</v>
      </c>
      <c r="R30">
        <f>IF(J30&lt;I30,I30-J30,0)</f>
        <v>0</v>
      </c>
      <c r="S30">
        <f>IF(T30&lt;=0,T30*B30,T30*B30-B30)</f>
        <v>0</v>
      </c>
      <c r="T30">
        <f>IFERROR(COUNTIF(C30:J30,0),"")</f>
        <v>1</v>
      </c>
      <c r="U30">
        <f>SUM(K30:R30)+S30</f>
        <v>15</v>
      </c>
      <c r="V30">
        <f>MEDIAN(K30:R30)</f>
        <v>0</v>
      </c>
      <c r="W30">
        <f>SUM(K30:R30)</f>
        <v>15</v>
      </c>
      <c r="X30" s="8">
        <f>W30*'Store Warehoouse Rerorders'!J30</f>
        <v>144</v>
      </c>
      <c r="Y30" s="8">
        <f>W30*'Store Warehoouse Rerorders'!F30</f>
        <v>120</v>
      </c>
      <c r="Z30" s="8">
        <f t="shared" si="0"/>
        <v>24</v>
      </c>
      <c r="AA30">
        <f t="shared" si="1"/>
        <v>0.125</v>
      </c>
      <c r="AB30" s="11">
        <f t="shared" si="2"/>
        <v>14.933333333333334</v>
      </c>
      <c r="AC30">
        <f t="shared" si="3"/>
        <v>30</v>
      </c>
    </row>
    <row r="31" spans="1:29" x14ac:dyDescent="0.25">
      <c r="A31" t="s">
        <v>25</v>
      </c>
      <c r="B31">
        <v>10</v>
      </c>
      <c r="C31">
        <v>10</v>
      </c>
      <c r="D31">
        <v>5</v>
      </c>
      <c r="E31">
        <v>5</v>
      </c>
      <c r="F31">
        <v>5</v>
      </c>
      <c r="G31">
        <v>0</v>
      </c>
      <c r="H31">
        <v>0</v>
      </c>
      <c r="I31">
        <v>10</v>
      </c>
      <c r="J31">
        <v>5</v>
      </c>
      <c r="K31">
        <f>IF(C31&lt;B31,B31-C31,0)</f>
        <v>0</v>
      </c>
      <c r="L31">
        <f>IF(D31&lt;C31,C31-D31,0)</f>
        <v>5</v>
      </c>
      <c r="M31">
        <f>IF(E31&lt;D31,D31-E31,0)</f>
        <v>0</v>
      </c>
      <c r="N31">
        <f>IF(F31&lt;E31,E31-F31,0)</f>
        <v>0</v>
      </c>
      <c r="O31">
        <f>IF(G31&lt;F31,F31-G31,0)</f>
        <v>5</v>
      </c>
      <c r="P31">
        <f>IF(H31&lt;G31,G31-H31,0)</f>
        <v>0</v>
      </c>
      <c r="Q31">
        <f>IF(I31&lt;H31,H31-I31,0)</f>
        <v>0</v>
      </c>
      <c r="R31">
        <f>IF(J31&lt;I31,I31-J31,0)</f>
        <v>5</v>
      </c>
      <c r="S31">
        <f>IF(T31&lt;=0,T31*B31,T31*B31-B31)</f>
        <v>10</v>
      </c>
      <c r="T31">
        <f>IFERROR(COUNTIF(C31:J31,0),"")</f>
        <v>2</v>
      </c>
      <c r="U31">
        <f>SUM(K31:R31)+S31</f>
        <v>25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0.25</v>
      </c>
      <c r="AB31" s="11">
        <f t="shared" si="2"/>
        <v>14.866666666666667</v>
      </c>
      <c r="AC31">
        <f t="shared" si="3"/>
        <v>30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zoomScale="75" zoomScaleNormal="75" workbookViewId="0">
      <selection activeCell="K1" sqref="K1:AC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15</v>
      </c>
      <c r="D4">
        <v>12</v>
      </c>
      <c r="E4">
        <v>10</v>
      </c>
      <c r="F4">
        <v>15</v>
      </c>
      <c r="G4">
        <v>0</v>
      </c>
      <c r="H4">
        <v>0</v>
      </c>
      <c r="I4">
        <v>12</v>
      </c>
      <c r="J4">
        <v>12</v>
      </c>
      <c r="K4">
        <f>IF(C4&lt;B4,B4-C4,0)</f>
        <v>5</v>
      </c>
      <c r="L4">
        <f>IF(D4&lt;C4,C4-D4,0)</f>
        <v>3</v>
      </c>
      <c r="M4">
        <f>IF(E4&lt;D4,D4-E4,0)</f>
        <v>2</v>
      </c>
      <c r="N4">
        <f>IF(F4&lt;E4,E4-F4,0)</f>
        <v>0</v>
      </c>
      <c r="O4">
        <f>IF(G4&lt;F4,F4-G4,0)</f>
        <v>15</v>
      </c>
      <c r="P4">
        <f>IF(H4&lt;G4,G4-H4,0)</f>
        <v>0</v>
      </c>
      <c r="Q4">
        <f>IF(I4&lt;H4,H4-I4,0)</f>
        <v>0</v>
      </c>
      <c r="R4">
        <f>IF(J4&lt;I4,I4-J4,0)</f>
        <v>0</v>
      </c>
      <c r="S4">
        <f>IF(T4&lt;=0,T4*B4,T4*B4-B4)</f>
        <v>20</v>
      </c>
      <c r="T4">
        <f>IFERROR(COUNTIF(C4:J4,0),"")</f>
        <v>2</v>
      </c>
      <c r="U4">
        <f>SUM(K4:R4)+S4</f>
        <v>45</v>
      </c>
      <c r="V4">
        <f>MEDIAN(K4:R4)</f>
        <v>1</v>
      </c>
      <c r="W4">
        <f>SUM(K4:R4)</f>
        <v>25</v>
      </c>
      <c r="X4" s="8">
        <f>W4*'Store Warehoouse Rerorders'!J4</f>
        <v>90</v>
      </c>
      <c r="Y4" s="8">
        <f>W4*'Store Warehoouse Rerorders'!F4</f>
        <v>75</v>
      </c>
      <c r="Z4" s="8">
        <f>X4-Y4</f>
        <v>15</v>
      </c>
      <c r="AA4">
        <f>T4/8</f>
        <v>0.25</v>
      </c>
      <c r="AB4" s="11">
        <f>IFERROR(W4-T4/W4,0)</f>
        <v>24.92</v>
      </c>
      <c r="AC4">
        <f>W4</f>
        <v>25</v>
      </c>
    </row>
    <row r="5" spans="1:29" x14ac:dyDescent="0.25">
      <c r="A5" t="s">
        <v>3</v>
      </c>
      <c r="B5">
        <v>15</v>
      </c>
      <c r="C5">
        <v>5</v>
      </c>
      <c r="D5">
        <v>0</v>
      </c>
      <c r="E5">
        <v>8</v>
      </c>
      <c r="F5">
        <v>0</v>
      </c>
      <c r="G5">
        <v>12</v>
      </c>
      <c r="H5">
        <v>0</v>
      </c>
      <c r="I5">
        <v>0</v>
      </c>
      <c r="J5">
        <v>15</v>
      </c>
      <c r="K5">
        <f>IF(C5&lt;B5,B5-C5,0)</f>
        <v>10</v>
      </c>
      <c r="L5">
        <f>IF(D5&lt;C5,C5-D5,0)</f>
        <v>5</v>
      </c>
      <c r="M5">
        <f>IF(E5&lt;D5,D5-E5,0)</f>
        <v>0</v>
      </c>
      <c r="N5">
        <f>IF(F5&lt;E5,E5-F5,0)</f>
        <v>8</v>
      </c>
      <c r="O5">
        <f>IF(G5&lt;F5,F5-G5,0)</f>
        <v>0</v>
      </c>
      <c r="P5">
        <f>IF(H5&lt;G5,G5-H5,0)</f>
        <v>12</v>
      </c>
      <c r="Q5">
        <f>IF(I5&lt;H5,H5-I5,0)</f>
        <v>0</v>
      </c>
      <c r="R5">
        <f>IF(J5&lt;I5,I5-J5,0)</f>
        <v>0</v>
      </c>
      <c r="S5">
        <f>IF(T5&lt;=0,T5*B5,T5*B5-B5)</f>
        <v>45</v>
      </c>
      <c r="T5">
        <f>IFERROR(COUNTIF(C5:J5,0),"")</f>
        <v>4</v>
      </c>
      <c r="U5">
        <f>SUM(K5:R5)+S5</f>
        <v>80</v>
      </c>
      <c r="V5">
        <f>MEDIAN(K5:R5)</f>
        <v>2.5</v>
      </c>
      <c r="W5">
        <f>SUM(K5:R5)</f>
        <v>35</v>
      </c>
      <c r="X5" s="8">
        <f>W5*'Store Warehoouse Rerorders'!J5</f>
        <v>105</v>
      </c>
      <c r="Y5" s="8">
        <f>W5*'Store Warehoouse Rerorders'!F5</f>
        <v>87.5</v>
      </c>
      <c r="Z5" s="8">
        <f t="shared" ref="Z5:Z31" si="0">X5-Y5</f>
        <v>17.5</v>
      </c>
      <c r="AA5">
        <f t="shared" ref="AA5:AA31" si="1">T5/8</f>
        <v>0.5</v>
      </c>
      <c r="AB5" s="11">
        <f t="shared" ref="AB5:AB31" si="2">IFERROR(W5-T5/W5,0)</f>
        <v>34.885714285714286</v>
      </c>
      <c r="AC5">
        <f>W5+W4</f>
        <v>60</v>
      </c>
    </row>
    <row r="6" spans="1:29" x14ac:dyDescent="0.25">
      <c r="A6" t="s">
        <v>4</v>
      </c>
      <c r="B6">
        <v>20</v>
      </c>
      <c r="C6">
        <v>15</v>
      </c>
      <c r="D6">
        <v>10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5</v>
      </c>
      <c r="M6">
        <f>IF(E6&lt;D6,D6-E6,0)</f>
        <v>10</v>
      </c>
      <c r="N6">
        <f>IF(F6&lt;E6,E6-F6,0)</f>
        <v>0</v>
      </c>
      <c r="O6">
        <f>IF(G6&lt;F6,F6-G6,0)</f>
        <v>10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80</v>
      </c>
      <c r="T6">
        <f>IFERROR(COUNTIF(C6:J6,0),"")</f>
        <v>5</v>
      </c>
      <c r="U6">
        <f>SUM(K6:R6)+S6</f>
        <v>110</v>
      </c>
      <c r="V6">
        <f>MEDIAN(K6:R6)</f>
        <v>2.5</v>
      </c>
      <c r="W6">
        <f>SUM(K6:R6)</f>
        <v>30</v>
      </c>
      <c r="X6" s="8">
        <f>W6*'Store Warehoouse Rerorders'!J6</f>
        <v>72</v>
      </c>
      <c r="Y6" s="8">
        <f>W6*'Store Warehoouse Rerorders'!F6</f>
        <v>60</v>
      </c>
      <c r="Z6" s="8">
        <f t="shared" si="0"/>
        <v>12</v>
      </c>
      <c r="AA6">
        <f t="shared" si="1"/>
        <v>0.625</v>
      </c>
      <c r="AB6" s="11">
        <f t="shared" si="2"/>
        <v>29.833333333333332</v>
      </c>
      <c r="AC6">
        <f t="shared" ref="AC6:AC31" si="3">W6+W5</f>
        <v>65</v>
      </c>
    </row>
    <row r="7" spans="1:29" x14ac:dyDescent="0.25">
      <c r="A7" t="s">
        <v>5</v>
      </c>
      <c r="B7">
        <v>20</v>
      </c>
      <c r="C7">
        <v>0</v>
      </c>
      <c r="D7">
        <v>10</v>
      </c>
      <c r="E7">
        <v>0</v>
      </c>
      <c r="F7">
        <v>10</v>
      </c>
      <c r="G7">
        <v>12</v>
      </c>
      <c r="H7">
        <v>10</v>
      </c>
      <c r="I7">
        <v>10</v>
      </c>
      <c r="J7">
        <v>0</v>
      </c>
      <c r="K7">
        <f>IF(C7&lt;B7,B7-C7,0)</f>
        <v>20</v>
      </c>
      <c r="L7">
        <f>IF(D7&lt;C7,C7-D7,0)</f>
        <v>0</v>
      </c>
      <c r="M7">
        <f>IF(E7&lt;D7,D7-E7,0)</f>
        <v>10</v>
      </c>
      <c r="N7">
        <f>IF(F7&lt;E7,E7-F7,0)</f>
        <v>0</v>
      </c>
      <c r="O7">
        <f>IF(G7&lt;F7,F7-G7,0)</f>
        <v>0</v>
      </c>
      <c r="P7">
        <f>IF(H7&lt;G7,G7-H7,0)</f>
        <v>2</v>
      </c>
      <c r="Q7">
        <f>IF(I7&lt;H7,H7-I7,0)</f>
        <v>0</v>
      </c>
      <c r="R7">
        <f>IF(J7&lt;I7,I7-J7,0)</f>
        <v>10</v>
      </c>
      <c r="S7">
        <f>IF(T7&lt;=0,T7*B7,T7*B7-B7)</f>
        <v>40</v>
      </c>
      <c r="T7">
        <f>IFERROR(COUNTIF(C7:J7,0),"")</f>
        <v>3</v>
      </c>
      <c r="U7">
        <f>SUM(K7:R7)+S7</f>
        <v>82</v>
      </c>
      <c r="V7">
        <f>MEDIAN(K7:R7)</f>
        <v>1</v>
      </c>
      <c r="W7">
        <f>SUM(K7:R7)</f>
        <v>42</v>
      </c>
      <c r="X7" s="8">
        <f>W7*'Store Warehoouse Rerorders'!J7</f>
        <v>176.4</v>
      </c>
      <c r="Y7" s="8">
        <f>W7*'Store Warehoouse Rerorders'!F7</f>
        <v>147</v>
      </c>
      <c r="Z7" s="8">
        <f t="shared" si="0"/>
        <v>29.400000000000006</v>
      </c>
      <c r="AA7">
        <f t="shared" si="1"/>
        <v>0.375</v>
      </c>
      <c r="AB7" s="11">
        <f t="shared" si="2"/>
        <v>41.928571428571431</v>
      </c>
      <c r="AC7">
        <f t="shared" si="3"/>
        <v>72</v>
      </c>
    </row>
    <row r="8" spans="1:29" x14ac:dyDescent="0.25">
      <c r="A8" t="s">
        <v>2</v>
      </c>
      <c r="B8">
        <v>20</v>
      </c>
      <c r="C8">
        <v>12</v>
      </c>
      <c r="D8">
        <v>0</v>
      </c>
      <c r="E8">
        <v>6</v>
      </c>
      <c r="F8">
        <v>12</v>
      </c>
      <c r="G8">
        <v>10</v>
      </c>
      <c r="H8">
        <v>0</v>
      </c>
      <c r="I8">
        <v>15</v>
      </c>
      <c r="J8">
        <v>8</v>
      </c>
      <c r="K8">
        <f>IF(C8&lt;B8,B8-C8,0)</f>
        <v>8</v>
      </c>
      <c r="L8">
        <f>IF(D8&lt;C8,C8-D8,0)</f>
        <v>12</v>
      </c>
      <c r="M8">
        <f>IF(E8&lt;D8,D8-E8,0)</f>
        <v>0</v>
      </c>
      <c r="N8">
        <f>IF(F8&lt;E8,E8-F8,0)</f>
        <v>0</v>
      </c>
      <c r="O8">
        <f>IF(G8&lt;F8,F8-G8,0)</f>
        <v>2</v>
      </c>
      <c r="P8">
        <f>IF(H8&lt;G8,G8-H8,0)</f>
        <v>10</v>
      </c>
      <c r="Q8">
        <f>IF(I8&lt;H8,H8-I8,0)</f>
        <v>0</v>
      </c>
      <c r="R8">
        <f>IF(J8&lt;I8,I8-J8,0)</f>
        <v>7</v>
      </c>
      <c r="S8">
        <f>IF(T8&lt;=0,T8*B8,T8*B8-B8)</f>
        <v>20</v>
      </c>
      <c r="T8">
        <f>IFERROR(COUNTIF(C8:J8,0),"")</f>
        <v>2</v>
      </c>
      <c r="U8">
        <f>SUM(K8:R8)+S8</f>
        <v>59</v>
      </c>
      <c r="V8">
        <f>MEDIAN(K8:R8)</f>
        <v>4.5</v>
      </c>
      <c r="W8">
        <f>SUM(K8:R8)</f>
        <v>39</v>
      </c>
      <c r="X8" s="8">
        <f>W8*'Store Warehoouse Rerorders'!J8</f>
        <v>187.2</v>
      </c>
      <c r="Y8" s="8">
        <f>W8*'Store Warehoouse Rerorders'!F8</f>
        <v>156</v>
      </c>
      <c r="Z8" s="8">
        <f t="shared" si="0"/>
        <v>31.199999999999989</v>
      </c>
      <c r="AA8">
        <f t="shared" si="1"/>
        <v>0.25</v>
      </c>
      <c r="AB8" s="11">
        <f t="shared" si="2"/>
        <v>38.948717948717949</v>
      </c>
      <c r="AC8">
        <f t="shared" si="3"/>
        <v>81</v>
      </c>
    </row>
    <row r="9" spans="1:29" x14ac:dyDescent="0.25">
      <c r="A9" t="s">
        <v>16</v>
      </c>
      <c r="B9">
        <v>20</v>
      </c>
      <c r="C9">
        <v>10</v>
      </c>
      <c r="D9">
        <v>15</v>
      </c>
      <c r="E9">
        <v>10</v>
      </c>
      <c r="F9">
        <v>5</v>
      </c>
      <c r="G9">
        <v>0</v>
      </c>
      <c r="H9">
        <v>0</v>
      </c>
      <c r="I9">
        <v>15</v>
      </c>
      <c r="J9">
        <v>15</v>
      </c>
      <c r="K9">
        <f>IF(C9&lt;B9,B9-C9,0)</f>
        <v>10</v>
      </c>
      <c r="L9">
        <f>IF(D9&lt;C9,C9-D9,0)</f>
        <v>0</v>
      </c>
      <c r="M9">
        <f>IF(E9&lt;D9,D9-E9,0)</f>
        <v>5</v>
      </c>
      <c r="N9">
        <f>IF(F9&lt;E9,E9-F9,0)</f>
        <v>5</v>
      </c>
      <c r="O9">
        <f>IF(G9&lt;F9,F9-G9,0)</f>
        <v>5</v>
      </c>
      <c r="P9">
        <f>IF(H9&lt;G9,G9-H9,0)</f>
        <v>0</v>
      </c>
      <c r="Q9">
        <f>IF(I9&lt;H9,H9-I9,0)</f>
        <v>0</v>
      </c>
      <c r="R9">
        <f>IF(J9&lt;I9,I9-J9,0)</f>
        <v>0</v>
      </c>
      <c r="S9">
        <f>IF(T9&lt;=0,T9*B9,T9*B9-B9)</f>
        <v>20</v>
      </c>
      <c r="T9">
        <f>IFERROR(COUNTIF(C9:J9,0),"")</f>
        <v>2</v>
      </c>
      <c r="U9">
        <f>SUM(K9:R9)+S9</f>
        <v>45</v>
      </c>
      <c r="V9">
        <f>MEDIAN(K9:R9)</f>
        <v>2.5</v>
      </c>
      <c r="W9">
        <f>SUM(K9:R9)</f>
        <v>25</v>
      </c>
      <c r="X9" s="8">
        <f>W9*'Store Warehoouse Rerorders'!J9</f>
        <v>105</v>
      </c>
      <c r="Y9" s="8">
        <f>W9*'Store Warehoouse Rerorders'!F9</f>
        <v>87.5</v>
      </c>
      <c r="Z9" s="8">
        <f t="shared" si="0"/>
        <v>17.5</v>
      </c>
      <c r="AA9">
        <f t="shared" si="1"/>
        <v>0.25</v>
      </c>
      <c r="AB9" s="11">
        <f t="shared" si="2"/>
        <v>24.92</v>
      </c>
      <c r="AC9">
        <f t="shared" si="3"/>
        <v>64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25</v>
      </c>
    </row>
    <row r="11" spans="1:29" x14ac:dyDescent="0.25">
      <c r="A11" t="s">
        <v>7</v>
      </c>
      <c r="B11">
        <v>20</v>
      </c>
      <c r="C11">
        <v>10</v>
      </c>
      <c r="D11">
        <v>15</v>
      </c>
      <c r="E11">
        <v>15</v>
      </c>
      <c r="F11">
        <v>15</v>
      </c>
      <c r="G11">
        <v>15</v>
      </c>
      <c r="H11">
        <v>10</v>
      </c>
      <c r="I11">
        <v>15</v>
      </c>
      <c r="J11">
        <v>12</v>
      </c>
      <c r="K11">
        <f>IF(C11&lt;B11,B11-C11,0)</f>
        <v>10</v>
      </c>
      <c r="L11">
        <f>IF(D11&lt;C11,C11-D11,0)</f>
        <v>0</v>
      </c>
      <c r="M11">
        <f>IF(E11&lt;D11,D11-E11,0)</f>
        <v>0</v>
      </c>
      <c r="N11">
        <f>IF(F11&lt;E11,E11-F11,0)</f>
        <v>0</v>
      </c>
      <c r="O11">
        <f>IF(G11&lt;F11,F11-G11,0)</f>
        <v>0</v>
      </c>
      <c r="P11">
        <f>IF(H11&lt;G11,G11-H11,0)</f>
        <v>5</v>
      </c>
      <c r="Q11">
        <f>IF(I11&lt;H11,H11-I11,0)</f>
        <v>0</v>
      </c>
      <c r="R11">
        <f>IF(J11&lt;I11,I11-J11,0)</f>
        <v>3</v>
      </c>
      <c r="S11">
        <f>IF(T11&lt;=0,T11*B11,T11*B11-B11)</f>
        <v>0</v>
      </c>
      <c r="T11">
        <f>IFERROR(COUNTIF(C11:J11,0),"")</f>
        <v>0</v>
      </c>
      <c r="U11">
        <f>SUM(K11:R11)+S11</f>
        <v>18</v>
      </c>
      <c r="V11">
        <f>MEDIAN(K11:R11)</f>
        <v>0</v>
      </c>
      <c r="W11">
        <f>SUM(K11:R11)</f>
        <v>18</v>
      </c>
      <c r="X11" s="8">
        <f>W11*'Store Warehoouse Rerorders'!J11</f>
        <v>64.8</v>
      </c>
      <c r="Y11" s="8">
        <f>W11*'Store Warehoouse Rerorders'!F11</f>
        <v>54</v>
      </c>
      <c r="Z11" s="8">
        <f t="shared" si="0"/>
        <v>10.799999999999997</v>
      </c>
      <c r="AA11">
        <f t="shared" si="1"/>
        <v>0</v>
      </c>
      <c r="AB11" s="11">
        <f t="shared" si="2"/>
        <v>18</v>
      </c>
      <c r="AC11">
        <f t="shared" si="3"/>
        <v>18</v>
      </c>
    </row>
    <row r="12" spans="1:29" x14ac:dyDescent="0.25">
      <c r="A12" t="s">
        <v>17</v>
      </c>
      <c r="B12">
        <v>20</v>
      </c>
      <c r="C12">
        <v>8</v>
      </c>
      <c r="D12">
        <v>10</v>
      </c>
      <c r="E12">
        <v>5</v>
      </c>
      <c r="F12">
        <v>0</v>
      </c>
      <c r="G12">
        <v>10</v>
      </c>
      <c r="H12">
        <v>8</v>
      </c>
      <c r="I12">
        <v>10</v>
      </c>
      <c r="J12">
        <v>10</v>
      </c>
      <c r="K12">
        <f>IF(C12&lt;B12,B12-C12,0)</f>
        <v>12</v>
      </c>
      <c r="L12">
        <f>IF(D12&lt;C12,C12-D12,0)</f>
        <v>0</v>
      </c>
      <c r="M12">
        <f>IF(E12&lt;D12,D12-E12,0)</f>
        <v>5</v>
      </c>
      <c r="N12">
        <f>IF(F12&lt;E12,E12-F12,0)</f>
        <v>5</v>
      </c>
      <c r="O12">
        <f>IF(G12&lt;F12,F12-G12,0)</f>
        <v>0</v>
      </c>
      <c r="P12">
        <f>IF(H12&lt;G12,G12-H12,0)</f>
        <v>2</v>
      </c>
      <c r="Q12">
        <f>IF(I12&lt;H12,H12-I12,0)</f>
        <v>0</v>
      </c>
      <c r="R12">
        <f>IF(J12&lt;I12,I12-J12,0)</f>
        <v>0</v>
      </c>
      <c r="S12">
        <f>IF(T12&lt;=0,T12*B12,T12*B12-B12)</f>
        <v>0</v>
      </c>
      <c r="T12">
        <f>IFERROR(COUNTIF(C12:J12,0),"")</f>
        <v>1</v>
      </c>
      <c r="U12">
        <f>SUM(K12:R12)+S12</f>
        <v>24</v>
      </c>
      <c r="V12">
        <f>MEDIAN(K12:R12)</f>
        <v>1</v>
      </c>
      <c r="W12">
        <f>SUM(K12:R12)</f>
        <v>24</v>
      </c>
      <c r="X12" s="8">
        <f>W12*'Store Warehoouse Rerorders'!J12</f>
        <v>100.80000000000001</v>
      </c>
      <c r="Y12" s="8">
        <f>W12*'Store Warehoouse Rerorders'!F12</f>
        <v>84</v>
      </c>
      <c r="Z12" s="8">
        <f t="shared" si="0"/>
        <v>16.800000000000011</v>
      </c>
      <c r="AA12">
        <f t="shared" si="1"/>
        <v>0.125</v>
      </c>
      <c r="AB12" s="11">
        <f t="shared" si="2"/>
        <v>23.958333333333332</v>
      </c>
      <c r="AC12">
        <f t="shared" si="3"/>
        <v>42</v>
      </c>
    </row>
    <row r="13" spans="1:29" x14ac:dyDescent="0.25">
      <c r="A13" t="s">
        <v>8</v>
      </c>
      <c r="B13">
        <v>20</v>
      </c>
      <c r="C13">
        <v>5</v>
      </c>
      <c r="D13">
        <v>0</v>
      </c>
      <c r="E13">
        <v>15</v>
      </c>
      <c r="F13">
        <v>0</v>
      </c>
      <c r="G13">
        <v>0</v>
      </c>
      <c r="H13">
        <v>5</v>
      </c>
      <c r="I13">
        <v>0</v>
      </c>
      <c r="J13">
        <v>10</v>
      </c>
      <c r="K13">
        <f>IF(C13&lt;B13,B13-C13,0)</f>
        <v>15</v>
      </c>
      <c r="L13">
        <f>IF(D13&lt;C13,C13-D13,0)</f>
        <v>5</v>
      </c>
      <c r="M13">
        <f>IF(E13&lt;D13,D13-E13,0)</f>
        <v>0</v>
      </c>
      <c r="N13">
        <f>IF(F13&lt;E13,E13-F13,0)</f>
        <v>15</v>
      </c>
      <c r="O13">
        <f>IF(G13&lt;F13,F13-G13,0)</f>
        <v>0</v>
      </c>
      <c r="P13">
        <f>IF(H13&lt;G13,G13-H13,0)</f>
        <v>0</v>
      </c>
      <c r="Q13">
        <f>IF(I13&lt;H13,H13-I13,0)</f>
        <v>5</v>
      </c>
      <c r="R13">
        <f>IF(J13&lt;I13,I13-J13,0)</f>
        <v>0</v>
      </c>
      <c r="S13">
        <f>IF(T13&lt;=0,T13*B13,T13*B13-B13)</f>
        <v>60</v>
      </c>
      <c r="T13">
        <f>IFERROR(COUNTIF(C13:J13,0),"")</f>
        <v>4</v>
      </c>
      <c r="U13">
        <f>SUM(K13:R13)+S13</f>
        <v>100</v>
      </c>
      <c r="V13">
        <f>MEDIAN(K13:R13)</f>
        <v>2.5</v>
      </c>
      <c r="W13">
        <f>SUM(K13:R13)</f>
        <v>40</v>
      </c>
      <c r="X13" s="8">
        <f>W13*'Store Warehoouse Rerorders'!J13</f>
        <v>192</v>
      </c>
      <c r="Y13" s="8">
        <f>W13*'Store Warehoouse Rerorders'!F13</f>
        <v>160</v>
      </c>
      <c r="Z13" s="8">
        <f t="shared" si="0"/>
        <v>32</v>
      </c>
      <c r="AA13">
        <f t="shared" si="1"/>
        <v>0.5</v>
      </c>
      <c r="AB13" s="11">
        <f t="shared" si="2"/>
        <v>39.9</v>
      </c>
      <c r="AC13">
        <f t="shared" si="3"/>
        <v>64</v>
      </c>
    </row>
    <row r="14" spans="1:29" x14ac:dyDescent="0.25">
      <c r="A14" t="s">
        <v>9</v>
      </c>
      <c r="B14">
        <v>20</v>
      </c>
      <c r="C14">
        <v>12</v>
      </c>
      <c r="D14">
        <v>10</v>
      </c>
      <c r="E14">
        <v>8</v>
      </c>
      <c r="F14">
        <v>0</v>
      </c>
      <c r="G14">
        <v>10</v>
      </c>
      <c r="H14">
        <v>12</v>
      </c>
      <c r="I14">
        <v>10</v>
      </c>
      <c r="J14">
        <v>10</v>
      </c>
      <c r="K14">
        <f>IF(C14&lt;B14,B14-C14,0)</f>
        <v>8</v>
      </c>
      <c r="L14">
        <f>IF(D14&lt;C14,C14-D14,0)</f>
        <v>2</v>
      </c>
      <c r="M14">
        <f>IF(E14&lt;D14,D14-E14,0)</f>
        <v>2</v>
      </c>
      <c r="N14">
        <f>IF(F14&lt;E14,E14-F14,0)</f>
        <v>8</v>
      </c>
      <c r="O14">
        <f>IF(G14&lt;F14,F14-G14,0)</f>
        <v>0</v>
      </c>
      <c r="P14">
        <f>IF(H14&lt;G14,G14-H14,0)</f>
        <v>0</v>
      </c>
      <c r="Q14">
        <f>IF(I14&lt;H14,H14-I14,0)</f>
        <v>2</v>
      </c>
      <c r="R14">
        <f>IF(J14&lt;I14,I14-J14,0)</f>
        <v>0</v>
      </c>
      <c r="S14">
        <f>IF(T14&lt;=0,T14*B14,T14*B14-B14)</f>
        <v>0</v>
      </c>
      <c r="T14">
        <f>IFERROR(COUNTIF(C14:J14,0),"")</f>
        <v>1</v>
      </c>
      <c r="U14">
        <f>SUM(K14:R14)+S14</f>
        <v>22</v>
      </c>
      <c r="V14">
        <f>MEDIAN(K14:R14)</f>
        <v>2</v>
      </c>
      <c r="W14">
        <f>SUM(K14:R14)</f>
        <v>22</v>
      </c>
      <c r="X14" s="8">
        <f>W14*'Store Warehoouse Rerorders'!J14</f>
        <v>145.19999999999999</v>
      </c>
      <c r="Y14" s="8">
        <f>W14*'Store Warehoouse Rerorders'!F14</f>
        <v>121</v>
      </c>
      <c r="Z14" s="8">
        <f t="shared" si="0"/>
        <v>24.199999999999989</v>
      </c>
      <c r="AA14">
        <f t="shared" si="1"/>
        <v>0.125</v>
      </c>
      <c r="AB14" s="11">
        <f t="shared" si="2"/>
        <v>21.954545454545453</v>
      </c>
      <c r="AC14">
        <f t="shared" si="3"/>
        <v>62</v>
      </c>
    </row>
    <row r="15" spans="1:29" x14ac:dyDescent="0.25">
      <c r="A15" t="s">
        <v>15</v>
      </c>
      <c r="B15">
        <v>20</v>
      </c>
      <c r="C15">
        <v>6</v>
      </c>
      <c r="D15">
        <v>15</v>
      </c>
      <c r="E15">
        <v>12</v>
      </c>
      <c r="F15">
        <v>0</v>
      </c>
      <c r="G15">
        <v>0</v>
      </c>
      <c r="H15">
        <v>6</v>
      </c>
      <c r="I15">
        <v>20</v>
      </c>
      <c r="J15">
        <v>15</v>
      </c>
      <c r="K15">
        <f>IF(C15&lt;B15,B15-C15,0)</f>
        <v>14</v>
      </c>
      <c r="L15">
        <f>IF(D15&lt;C15,C15-D15,0)</f>
        <v>0</v>
      </c>
      <c r="M15">
        <f>IF(E15&lt;D15,D15-E15,0)</f>
        <v>3</v>
      </c>
      <c r="N15">
        <f>IF(F15&lt;E15,E15-F15,0)</f>
        <v>12</v>
      </c>
      <c r="O15">
        <f>IF(G15&lt;F15,F15-G15,0)</f>
        <v>0</v>
      </c>
      <c r="P15">
        <f>IF(H15&lt;G15,G15-H15,0)</f>
        <v>0</v>
      </c>
      <c r="Q15">
        <f>IF(I15&lt;H15,H15-I15,0)</f>
        <v>0</v>
      </c>
      <c r="R15">
        <f>IF(J15&lt;I15,I15-J15,0)</f>
        <v>5</v>
      </c>
      <c r="S15">
        <f>IF(T15&lt;=0,T15*B15,T15*B15-B15)</f>
        <v>20</v>
      </c>
      <c r="T15">
        <f>IFERROR(COUNTIF(C15:J15,0),"")</f>
        <v>2</v>
      </c>
      <c r="U15">
        <f>SUM(K15:R15)+S15</f>
        <v>54</v>
      </c>
      <c r="V15">
        <f>MEDIAN(K15:R15)</f>
        <v>1.5</v>
      </c>
      <c r="W15">
        <f>SUM(K15:R15)</f>
        <v>34</v>
      </c>
      <c r="X15" s="8">
        <f>W15*'Store Warehoouse Rerorders'!J15</f>
        <v>163.19999999999999</v>
      </c>
      <c r="Y15" s="8">
        <f>W15*'Store Warehoouse Rerorders'!F15</f>
        <v>136</v>
      </c>
      <c r="Z15" s="8">
        <f t="shared" si="0"/>
        <v>27.199999999999989</v>
      </c>
      <c r="AA15">
        <f t="shared" si="1"/>
        <v>0.25</v>
      </c>
      <c r="AB15" s="11">
        <f t="shared" si="2"/>
        <v>33.941176470588232</v>
      </c>
      <c r="AC15">
        <f t="shared" si="3"/>
        <v>56</v>
      </c>
    </row>
    <row r="16" spans="1:29" x14ac:dyDescent="0.25">
      <c r="A16" t="s">
        <v>10</v>
      </c>
      <c r="B16">
        <v>20</v>
      </c>
      <c r="C16">
        <v>0</v>
      </c>
      <c r="D16">
        <v>15</v>
      </c>
      <c r="E16">
        <v>10</v>
      </c>
      <c r="F16">
        <v>0</v>
      </c>
      <c r="G16">
        <v>15</v>
      </c>
      <c r="H16">
        <v>15</v>
      </c>
      <c r="I16">
        <v>0</v>
      </c>
      <c r="J16">
        <v>20</v>
      </c>
      <c r="K16">
        <f>IF(C16&lt;B16,B16-C16,0)</f>
        <v>20</v>
      </c>
      <c r="L16">
        <f>IF(D16&lt;C16,C16-D16,0)</f>
        <v>0</v>
      </c>
      <c r="M16">
        <f>IF(E16&lt;D16,D16-E16,0)</f>
        <v>5</v>
      </c>
      <c r="N16">
        <f>IF(F16&lt;E16,E16-F16,0)</f>
        <v>10</v>
      </c>
      <c r="O16">
        <f>IF(G16&lt;F16,F16-G16,0)</f>
        <v>0</v>
      </c>
      <c r="P16">
        <f>IF(H16&lt;G16,G16-H16,0)</f>
        <v>0</v>
      </c>
      <c r="Q16">
        <f>IF(I16&lt;H16,H16-I16,0)</f>
        <v>15</v>
      </c>
      <c r="R16">
        <f>IF(J16&lt;I16,I16-J16,0)</f>
        <v>0</v>
      </c>
      <c r="S16">
        <f>IF(T16&lt;=0,T16*B16,T16*B16-B16)</f>
        <v>40</v>
      </c>
      <c r="T16">
        <f>IFERROR(COUNTIF(C16:J16,0),"")</f>
        <v>3</v>
      </c>
      <c r="U16">
        <f>SUM(K16:R16)+S16</f>
        <v>90</v>
      </c>
      <c r="V16">
        <f>MEDIAN(K16:R16)</f>
        <v>2.5</v>
      </c>
      <c r="W16">
        <f>SUM(K16:R16)</f>
        <v>50</v>
      </c>
      <c r="X16" s="8">
        <f>W16*'Store Warehoouse Rerorders'!J16</f>
        <v>60</v>
      </c>
      <c r="Y16" s="8">
        <f>W16*'Store Warehoouse Rerorders'!F16</f>
        <v>50</v>
      </c>
      <c r="Z16" s="8">
        <f t="shared" si="0"/>
        <v>10</v>
      </c>
      <c r="AA16">
        <f t="shared" si="1"/>
        <v>0.375</v>
      </c>
      <c r="AB16" s="11">
        <f t="shared" si="2"/>
        <v>49.94</v>
      </c>
      <c r="AC16">
        <f t="shared" si="3"/>
        <v>84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50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0</v>
      </c>
    </row>
    <row r="19" spans="1:29" x14ac:dyDescent="0.25">
      <c r="A19" t="s">
        <v>12</v>
      </c>
      <c r="B19">
        <v>20</v>
      </c>
      <c r="C19">
        <v>15</v>
      </c>
      <c r="D19">
        <v>12</v>
      </c>
      <c r="E19">
        <v>15</v>
      </c>
      <c r="F19">
        <v>15</v>
      </c>
      <c r="G19">
        <v>5</v>
      </c>
      <c r="H19">
        <v>12</v>
      </c>
      <c r="I19">
        <v>15</v>
      </c>
      <c r="J19">
        <v>15</v>
      </c>
      <c r="K19">
        <f>IF(C19&lt;B19,B19-C19,0)</f>
        <v>5</v>
      </c>
      <c r="L19">
        <f>IF(D19&lt;C19,C19-D19,0)</f>
        <v>3</v>
      </c>
      <c r="M19">
        <f>IF(E19&lt;D19,D19-E19,0)</f>
        <v>0</v>
      </c>
      <c r="N19">
        <f>IF(F19&lt;E19,E19-F19,0)</f>
        <v>0</v>
      </c>
      <c r="O19">
        <f>IF(G19&lt;F19,F19-G19,0)</f>
        <v>10</v>
      </c>
      <c r="P19">
        <f>IF(H19&lt;G19,G19-H19,0)</f>
        <v>0</v>
      </c>
      <c r="Q19">
        <f>IF(I19&lt;H19,H19-I19,0)</f>
        <v>0</v>
      </c>
      <c r="R19">
        <f>IF(J19&lt;I19,I19-J19,0)</f>
        <v>0</v>
      </c>
      <c r="S19">
        <f>IF(T19&lt;=0,T19*B19,T19*B19-B19)</f>
        <v>0</v>
      </c>
      <c r="T19">
        <f>IFERROR(COUNTIF(C19:J19,0),"")</f>
        <v>0</v>
      </c>
      <c r="U19">
        <f>SUM(K19:R19)+S19</f>
        <v>18</v>
      </c>
      <c r="V19">
        <f>MEDIAN(K19:R19)</f>
        <v>0</v>
      </c>
      <c r="W19">
        <f>SUM(K19:R19)</f>
        <v>18</v>
      </c>
      <c r="X19" s="8">
        <f>W19*'Store Warehoouse Rerorders'!J19</f>
        <v>129.6</v>
      </c>
      <c r="Y19" s="8">
        <f>W19*'Store Warehoouse Rerorders'!F19</f>
        <v>108</v>
      </c>
      <c r="Z19" s="8">
        <f t="shared" si="0"/>
        <v>21.599999999999994</v>
      </c>
      <c r="AA19">
        <f t="shared" si="1"/>
        <v>0</v>
      </c>
      <c r="AB19" s="11">
        <f t="shared" si="2"/>
        <v>18</v>
      </c>
      <c r="AC19">
        <f t="shared" si="3"/>
        <v>18</v>
      </c>
    </row>
    <row r="20" spans="1:29" x14ac:dyDescent="0.25">
      <c r="A20" t="s">
        <v>19</v>
      </c>
      <c r="B20">
        <v>20</v>
      </c>
      <c r="C20">
        <v>0</v>
      </c>
      <c r="D20">
        <v>15</v>
      </c>
      <c r="E20">
        <v>0</v>
      </c>
      <c r="F20">
        <v>10</v>
      </c>
      <c r="G20">
        <v>10</v>
      </c>
      <c r="H20">
        <v>15</v>
      </c>
      <c r="I20">
        <v>0</v>
      </c>
      <c r="J20">
        <v>10</v>
      </c>
      <c r="K20">
        <f>IF(C20&lt;B20,B20-C20,0)</f>
        <v>20</v>
      </c>
      <c r="L20">
        <f>IF(D20&lt;C20,C20-D20,0)</f>
        <v>0</v>
      </c>
      <c r="M20">
        <f>IF(E20&lt;D20,D20-E20,0)</f>
        <v>15</v>
      </c>
      <c r="N20">
        <f>IF(F20&lt;E20,E20-F20,0)</f>
        <v>0</v>
      </c>
      <c r="O20">
        <f>IF(G20&lt;F20,F20-G20,0)</f>
        <v>0</v>
      </c>
      <c r="P20">
        <f>IF(H20&lt;G20,G20-H20,0)</f>
        <v>0</v>
      </c>
      <c r="Q20">
        <f>IF(I20&lt;H20,H20-I20,0)</f>
        <v>15</v>
      </c>
      <c r="R20">
        <f>IF(J20&lt;I20,I20-J20,0)</f>
        <v>0</v>
      </c>
      <c r="S20">
        <f>IF(T20&lt;=0,T20*B20,T20*B20-B20)</f>
        <v>40</v>
      </c>
      <c r="T20">
        <f>IFERROR(COUNTIF(C20:J20,0),"")</f>
        <v>3</v>
      </c>
      <c r="U20">
        <f>SUM(K20:R20)+S20</f>
        <v>90</v>
      </c>
      <c r="V20">
        <f>MEDIAN(K20:R20)</f>
        <v>0</v>
      </c>
      <c r="W20">
        <f>SUM(K20:R20)</f>
        <v>50</v>
      </c>
      <c r="X20" s="8">
        <f>W20*'Store Warehoouse Rerorders'!J20</f>
        <v>330</v>
      </c>
      <c r="Y20" s="8">
        <f>W20*'Store Warehoouse Rerorders'!F20</f>
        <v>275</v>
      </c>
      <c r="Z20" s="8">
        <f t="shared" si="0"/>
        <v>55</v>
      </c>
      <c r="AA20">
        <f t="shared" si="1"/>
        <v>0.375</v>
      </c>
      <c r="AB20" s="11">
        <f t="shared" si="2"/>
        <v>49.94</v>
      </c>
      <c r="AC20">
        <f t="shared" si="3"/>
        <v>68</v>
      </c>
    </row>
    <row r="21" spans="1:29" x14ac:dyDescent="0.25">
      <c r="A21" t="s">
        <v>14</v>
      </c>
      <c r="B21">
        <v>20</v>
      </c>
      <c r="C21">
        <v>15</v>
      </c>
      <c r="D21">
        <v>10</v>
      </c>
      <c r="E21">
        <v>20</v>
      </c>
      <c r="F21">
        <v>5</v>
      </c>
      <c r="G21">
        <v>10</v>
      </c>
      <c r="H21">
        <v>10</v>
      </c>
      <c r="I21">
        <v>0</v>
      </c>
      <c r="J21">
        <v>0</v>
      </c>
      <c r="K21">
        <f>IF(C21&lt;B21,B21-C21,0)</f>
        <v>5</v>
      </c>
      <c r="L21">
        <f>IF(D21&lt;C21,C21-D21,0)</f>
        <v>5</v>
      </c>
      <c r="M21">
        <f>IF(E21&lt;D21,D21-E21,0)</f>
        <v>0</v>
      </c>
      <c r="N21">
        <f>IF(F21&lt;E21,E21-F21,0)</f>
        <v>15</v>
      </c>
      <c r="O21">
        <f>IF(G21&lt;F21,F21-G21,0)</f>
        <v>0</v>
      </c>
      <c r="P21">
        <f>IF(H21&lt;G21,G21-H21,0)</f>
        <v>0</v>
      </c>
      <c r="Q21">
        <f>IF(I21&lt;H21,H21-I21,0)</f>
        <v>10</v>
      </c>
      <c r="R21">
        <f>IF(J21&lt;I21,I21-J21,0)</f>
        <v>0</v>
      </c>
      <c r="S21">
        <f>IF(T21&lt;=0,T21*B21,T21*B21-B21)</f>
        <v>20</v>
      </c>
      <c r="T21">
        <f>IFERROR(COUNTIF(C21:J21,0),"")</f>
        <v>2</v>
      </c>
      <c r="U21">
        <f>SUM(K21:R21)+S21</f>
        <v>55</v>
      </c>
      <c r="V21">
        <f>MEDIAN(K21:R21)</f>
        <v>2.5</v>
      </c>
      <c r="W21">
        <f>SUM(K21:R21)</f>
        <v>35</v>
      </c>
      <c r="X21" s="8">
        <f>W21*'Store Warehoouse Rerorders'!J21</f>
        <v>210</v>
      </c>
      <c r="Y21" s="8">
        <f>W21*'Store Warehoouse Rerorders'!F21</f>
        <v>175</v>
      </c>
      <c r="Z21" s="8">
        <f t="shared" si="0"/>
        <v>35</v>
      </c>
      <c r="AA21">
        <f t="shared" si="1"/>
        <v>0.25</v>
      </c>
      <c r="AB21" s="11">
        <f t="shared" si="2"/>
        <v>34.942857142857143</v>
      </c>
      <c r="AC21">
        <f t="shared" si="3"/>
        <v>85</v>
      </c>
    </row>
    <row r="22" spans="1:29" x14ac:dyDescent="0.25">
      <c r="A22" t="s">
        <v>22</v>
      </c>
      <c r="B22">
        <v>10</v>
      </c>
      <c r="C22">
        <v>10</v>
      </c>
      <c r="D22">
        <v>5</v>
      </c>
      <c r="E22">
        <v>5</v>
      </c>
      <c r="F22">
        <v>5</v>
      </c>
      <c r="G22">
        <v>10</v>
      </c>
      <c r="H22">
        <v>0</v>
      </c>
      <c r="I22">
        <v>10</v>
      </c>
      <c r="J22">
        <v>5</v>
      </c>
      <c r="K22">
        <f>IF(C22&lt;B22,B22-C22,0)</f>
        <v>0</v>
      </c>
      <c r="L22">
        <f>IF(D22&lt;C22,C22-D22,0)</f>
        <v>5</v>
      </c>
      <c r="M22">
        <f>IF(E22&lt;D22,D22-E22,0)</f>
        <v>0</v>
      </c>
      <c r="N22">
        <f>IF(F22&lt;E22,E22-F22,0)</f>
        <v>0</v>
      </c>
      <c r="O22">
        <f>IF(G22&lt;F22,F22-G22,0)</f>
        <v>0</v>
      </c>
      <c r="P22">
        <f>IF(H22&lt;G22,G22-H22,0)</f>
        <v>10</v>
      </c>
      <c r="Q22">
        <f>IF(I22&lt;H22,H22-I22,0)</f>
        <v>0</v>
      </c>
      <c r="R22">
        <f>IF(J22&lt;I22,I22-J22,0)</f>
        <v>5</v>
      </c>
      <c r="S22">
        <f>IF(T22&lt;=0,T22*B22,T22*B22-B22)</f>
        <v>0</v>
      </c>
      <c r="T22">
        <f>IFERROR(COUNTIF(C22:J22,0),"")</f>
        <v>1</v>
      </c>
      <c r="U22">
        <f>SUM(K22:R22)+S22</f>
        <v>20</v>
      </c>
      <c r="V22">
        <f>MEDIAN(K22:R22)</f>
        <v>0</v>
      </c>
      <c r="W22">
        <f>SUM(K22:R22)</f>
        <v>20</v>
      </c>
      <c r="X22" s="8">
        <f>W22*'Store Warehoouse Rerorders'!J22</f>
        <v>168</v>
      </c>
      <c r="Y22" s="8">
        <f>W22*'Store Warehoouse Rerorders'!F22</f>
        <v>140</v>
      </c>
      <c r="Z22" s="8">
        <f t="shared" si="0"/>
        <v>28</v>
      </c>
      <c r="AA22">
        <f t="shared" si="1"/>
        <v>0.125</v>
      </c>
      <c r="AB22" s="11">
        <f t="shared" si="2"/>
        <v>19.95</v>
      </c>
      <c r="AC22">
        <f t="shared" si="3"/>
        <v>55</v>
      </c>
    </row>
    <row r="23" spans="1:29" x14ac:dyDescent="0.25">
      <c r="A23" t="s">
        <v>18</v>
      </c>
      <c r="B23">
        <v>10</v>
      </c>
      <c r="C23">
        <v>5</v>
      </c>
      <c r="D23">
        <v>0</v>
      </c>
      <c r="E23">
        <v>0</v>
      </c>
      <c r="F23">
        <v>10</v>
      </c>
      <c r="G23">
        <v>5</v>
      </c>
      <c r="H23">
        <v>5</v>
      </c>
      <c r="I23">
        <v>0</v>
      </c>
      <c r="J23">
        <v>10</v>
      </c>
      <c r="K23">
        <f>IF(C23&lt;B23,B23-C23,0)</f>
        <v>5</v>
      </c>
      <c r="L23">
        <f>IF(D23&lt;C23,C23-D23,0)</f>
        <v>5</v>
      </c>
      <c r="M23">
        <f>IF(E23&lt;D23,D23-E23,0)</f>
        <v>0</v>
      </c>
      <c r="N23">
        <f>IF(F23&lt;E23,E23-F23,0)</f>
        <v>0</v>
      </c>
      <c r="O23">
        <f>IF(G23&lt;F23,F23-G23,0)</f>
        <v>5</v>
      </c>
      <c r="P23">
        <f>IF(H23&lt;G23,G23-H23,0)</f>
        <v>0</v>
      </c>
      <c r="Q23">
        <f>IF(I23&lt;H23,H23-I23,0)</f>
        <v>5</v>
      </c>
      <c r="R23">
        <f>IF(J23&lt;I23,I23-J23,0)</f>
        <v>0</v>
      </c>
      <c r="S23">
        <f>IF(T23&lt;=0,T23*B23,T23*B23-B23)</f>
        <v>20</v>
      </c>
      <c r="T23">
        <f>IFERROR(COUNTIF(C23:J23,0),"")</f>
        <v>3</v>
      </c>
      <c r="U23">
        <f>SUM(K23:R23)+S23</f>
        <v>40</v>
      </c>
      <c r="V23">
        <f>MEDIAN(K23:R23)</f>
        <v>2.5</v>
      </c>
      <c r="W23">
        <f>SUM(K23:R23)</f>
        <v>20</v>
      </c>
      <c r="X23" s="8">
        <f>W23*'Store Warehoouse Rerorders'!J23</f>
        <v>156</v>
      </c>
      <c r="Y23" s="8">
        <f>W23*'Store Warehoouse Rerorders'!F23</f>
        <v>130</v>
      </c>
      <c r="Z23" s="8">
        <f t="shared" si="0"/>
        <v>26</v>
      </c>
      <c r="AA23">
        <f t="shared" si="1"/>
        <v>0.375</v>
      </c>
      <c r="AB23" s="11">
        <f t="shared" si="2"/>
        <v>19.850000000000001</v>
      </c>
      <c r="AC23">
        <f t="shared" si="3"/>
        <v>40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20</v>
      </c>
    </row>
    <row r="25" spans="1:29" x14ac:dyDescent="0.25">
      <c r="A25" t="s">
        <v>21</v>
      </c>
      <c r="B25">
        <v>20</v>
      </c>
      <c r="C25">
        <v>15</v>
      </c>
      <c r="D25">
        <v>15</v>
      </c>
      <c r="E25">
        <v>12</v>
      </c>
      <c r="F25">
        <v>5</v>
      </c>
      <c r="G25">
        <v>15</v>
      </c>
      <c r="H25">
        <v>15</v>
      </c>
      <c r="I25">
        <v>10</v>
      </c>
      <c r="J25">
        <v>0</v>
      </c>
      <c r="K25">
        <f>IF(C25&lt;B25,B25-C25,0)</f>
        <v>5</v>
      </c>
      <c r="L25">
        <f>IF(D25&lt;C25,C25-D25,0)</f>
        <v>0</v>
      </c>
      <c r="M25">
        <f>IF(E25&lt;D25,D25-E25,0)</f>
        <v>3</v>
      </c>
      <c r="N25">
        <f>IF(F25&lt;E25,E25-F25,0)</f>
        <v>7</v>
      </c>
      <c r="O25">
        <f>IF(G25&lt;F25,F25-G25,0)</f>
        <v>0</v>
      </c>
      <c r="P25">
        <f>IF(H25&lt;G25,G25-H25,0)</f>
        <v>0</v>
      </c>
      <c r="Q25">
        <f>IF(I25&lt;H25,H25-I25,0)</f>
        <v>5</v>
      </c>
      <c r="R25">
        <f>IF(J25&lt;I25,I25-J25,0)</f>
        <v>10</v>
      </c>
      <c r="S25">
        <f>IF(T25&lt;=0,T25*B25,T25*B25-B25)</f>
        <v>0</v>
      </c>
      <c r="T25">
        <f>IFERROR(COUNTIF(C25:J25,0),"")</f>
        <v>1</v>
      </c>
      <c r="U25">
        <f>SUM(K25:R25)+S25</f>
        <v>30</v>
      </c>
      <c r="V25">
        <f>MEDIAN(K25:R25)</f>
        <v>4</v>
      </c>
      <c r="W25">
        <f>SUM(K25:R25)</f>
        <v>30</v>
      </c>
      <c r="X25" s="8">
        <f>W25*'Store Warehoouse Rerorders'!J25</f>
        <v>54</v>
      </c>
      <c r="Y25" s="8">
        <f>W25*'Store Warehoouse Rerorders'!F25</f>
        <v>45</v>
      </c>
      <c r="Z25" s="8">
        <f t="shared" si="0"/>
        <v>9</v>
      </c>
      <c r="AA25">
        <f t="shared" si="1"/>
        <v>0.125</v>
      </c>
      <c r="AB25" s="11">
        <f t="shared" si="2"/>
        <v>29.966666666666665</v>
      </c>
      <c r="AC25">
        <f t="shared" si="3"/>
        <v>30</v>
      </c>
    </row>
    <row r="26" spans="1:29" x14ac:dyDescent="0.25">
      <c r="A26" t="s">
        <v>26</v>
      </c>
      <c r="B26">
        <v>10</v>
      </c>
      <c r="C26">
        <v>0</v>
      </c>
      <c r="D26">
        <v>10</v>
      </c>
      <c r="E26">
        <v>0</v>
      </c>
      <c r="F26">
        <v>0</v>
      </c>
      <c r="G26">
        <v>0</v>
      </c>
      <c r="H26">
        <v>5</v>
      </c>
      <c r="I26">
        <v>10</v>
      </c>
      <c r="J26">
        <v>10</v>
      </c>
      <c r="K26">
        <f>IF(C26&lt;B26,B26-C26,0)</f>
        <v>10</v>
      </c>
      <c r="L26">
        <f>IF(D26&lt;C26,C26-D26,0)</f>
        <v>0</v>
      </c>
      <c r="M26">
        <f>IF(E26&lt;D26,D26-E26,0)</f>
        <v>10</v>
      </c>
      <c r="N26">
        <f>IF(F26&lt;E26,E26-F26,0)</f>
        <v>0</v>
      </c>
      <c r="O26">
        <f>IF(G26&lt;F26,F26-G26,0)</f>
        <v>0</v>
      </c>
      <c r="P26">
        <f>IF(H26&lt;G26,G26-H26,0)</f>
        <v>0</v>
      </c>
      <c r="Q26">
        <f>IF(I26&lt;H26,H26-I26,0)</f>
        <v>0</v>
      </c>
      <c r="R26">
        <f>IF(J26&lt;I26,I26-J26,0)</f>
        <v>0</v>
      </c>
      <c r="S26">
        <f>IF(T26&lt;=0,T26*B26,T26*B26-B26)</f>
        <v>30</v>
      </c>
      <c r="T26">
        <f>IFERROR(COUNTIF(C26:J26,0),"")</f>
        <v>4</v>
      </c>
      <c r="U26">
        <f>SUM(K26:R26)+S26</f>
        <v>50</v>
      </c>
      <c r="V26">
        <f>MEDIAN(K26:R26)</f>
        <v>0</v>
      </c>
      <c r="W26">
        <f>SUM(K26:R26)</f>
        <v>20</v>
      </c>
      <c r="X26" s="8">
        <f>W26*'Store Warehoouse Rerorders'!J26</f>
        <v>12</v>
      </c>
      <c r="Y26" s="8">
        <f>W26*'Store Warehoouse Rerorders'!F26</f>
        <v>10</v>
      </c>
      <c r="Z26" s="8">
        <f t="shared" si="0"/>
        <v>2</v>
      </c>
      <c r="AA26">
        <f t="shared" si="1"/>
        <v>0.5</v>
      </c>
      <c r="AB26" s="11">
        <f t="shared" si="2"/>
        <v>19.8</v>
      </c>
      <c r="AC26">
        <f t="shared" si="3"/>
        <v>50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20</v>
      </c>
    </row>
    <row r="28" spans="1:29" x14ac:dyDescent="0.25">
      <c r="A28" t="s">
        <v>27</v>
      </c>
      <c r="B28">
        <v>15</v>
      </c>
      <c r="C28">
        <v>10</v>
      </c>
      <c r="D28">
        <v>0</v>
      </c>
      <c r="E28">
        <v>0</v>
      </c>
      <c r="F28">
        <v>0</v>
      </c>
      <c r="G28">
        <v>10</v>
      </c>
      <c r="H28">
        <v>10</v>
      </c>
      <c r="I28">
        <v>10</v>
      </c>
      <c r="J28">
        <v>0</v>
      </c>
      <c r="K28">
        <f>IF(C28&lt;B28,B28-C28,0)</f>
        <v>5</v>
      </c>
      <c r="L28">
        <f>IF(D28&lt;C28,C28-D28,0)</f>
        <v>10</v>
      </c>
      <c r="M28">
        <f>IF(E28&lt;D28,D28-E28,0)</f>
        <v>0</v>
      </c>
      <c r="N28">
        <f>IF(F28&lt;E28,E28-F28,0)</f>
        <v>0</v>
      </c>
      <c r="O28">
        <f>IF(G28&lt;F28,F28-G28,0)</f>
        <v>0</v>
      </c>
      <c r="P28">
        <f>IF(H28&lt;G28,G28-H28,0)</f>
        <v>0</v>
      </c>
      <c r="Q28">
        <f>IF(I28&lt;H28,H28-I28,0)</f>
        <v>0</v>
      </c>
      <c r="R28">
        <f>IF(J28&lt;I28,I28-J28,0)</f>
        <v>10</v>
      </c>
      <c r="S28">
        <f>IF(T28&lt;=0,T28*B28,T28*B28-B28)</f>
        <v>45</v>
      </c>
      <c r="T28">
        <f>IFERROR(COUNTIF(C28:J28,0),"")</f>
        <v>4</v>
      </c>
      <c r="U28">
        <f>SUM(K28:R28)+S28</f>
        <v>70</v>
      </c>
      <c r="V28">
        <f>MEDIAN(K28:R28)</f>
        <v>0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0.5</v>
      </c>
      <c r="AB28" s="11">
        <f t="shared" si="2"/>
        <v>24.84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12</v>
      </c>
      <c r="D29">
        <v>0</v>
      </c>
      <c r="E29">
        <v>15</v>
      </c>
      <c r="F29">
        <v>10</v>
      </c>
      <c r="G29">
        <v>10</v>
      </c>
      <c r="H29">
        <v>0</v>
      </c>
      <c r="I29">
        <v>15</v>
      </c>
      <c r="J29">
        <v>5</v>
      </c>
      <c r="K29">
        <f>IF(C29&lt;B29,B29-C29,0)</f>
        <v>3</v>
      </c>
      <c r="L29">
        <f>IF(D29&lt;C29,C29-D29,0)</f>
        <v>12</v>
      </c>
      <c r="M29">
        <f>IF(E29&lt;D29,D29-E29,0)</f>
        <v>0</v>
      </c>
      <c r="N29">
        <f>IF(F29&lt;E29,E29-F29,0)</f>
        <v>5</v>
      </c>
      <c r="O29">
        <f>IF(G29&lt;F29,F29-G29,0)</f>
        <v>0</v>
      </c>
      <c r="P29">
        <f>IF(H29&lt;G29,G29-H29,0)</f>
        <v>10</v>
      </c>
      <c r="Q29">
        <f>IF(I29&lt;H29,H29-I29,0)</f>
        <v>0</v>
      </c>
      <c r="R29">
        <f>IF(J29&lt;I29,I29-J29,0)</f>
        <v>10</v>
      </c>
      <c r="S29">
        <f>IF(T29&lt;=0,T29*B29,T29*B29-B29)</f>
        <v>15</v>
      </c>
      <c r="T29">
        <f>IFERROR(COUNTIF(C29:J29,0),"")</f>
        <v>2</v>
      </c>
      <c r="U29">
        <f>SUM(K29:R29)+S29</f>
        <v>55</v>
      </c>
      <c r="V29">
        <f>MEDIAN(K29:R29)</f>
        <v>4</v>
      </c>
      <c r="W29">
        <f>SUM(K29:R29)</f>
        <v>40</v>
      </c>
      <c r="X29" s="8">
        <f>W29*'Store Warehoouse Rerorders'!J29</f>
        <v>216</v>
      </c>
      <c r="Y29" s="8">
        <f>W29*'Store Warehoouse Rerorders'!F29</f>
        <v>180</v>
      </c>
      <c r="Z29" s="8">
        <f t="shared" si="0"/>
        <v>36</v>
      </c>
      <c r="AA29">
        <f t="shared" si="1"/>
        <v>0.25</v>
      </c>
      <c r="AB29" s="11">
        <f t="shared" si="2"/>
        <v>39.950000000000003</v>
      </c>
      <c r="AC29">
        <f t="shared" si="3"/>
        <v>65</v>
      </c>
    </row>
    <row r="30" spans="1:29" x14ac:dyDescent="0.25">
      <c r="A30" t="s">
        <v>24</v>
      </c>
      <c r="B30">
        <v>10</v>
      </c>
      <c r="C30">
        <v>10</v>
      </c>
      <c r="D30">
        <v>10</v>
      </c>
      <c r="E30">
        <v>0</v>
      </c>
      <c r="F30">
        <v>0</v>
      </c>
      <c r="G30">
        <v>5</v>
      </c>
      <c r="H30">
        <v>10</v>
      </c>
      <c r="I30">
        <v>0</v>
      </c>
      <c r="J30">
        <v>0</v>
      </c>
      <c r="K30">
        <f>IF(C30&lt;B30,B30-C30,0)</f>
        <v>0</v>
      </c>
      <c r="L30">
        <f>IF(D30&lt;C30,C30-D30,0)</f>
        <v>0</v>
      </c>
      <c r="M30">
        <f>IF(E30&lt;D30,D30-E30,0)</f>
        <v>10</v>
      </c>
      <c r="N30">
        <f>IF(F30&lt;E30,E30-F30,0)</f>
        <v>0</v>
      </c>
      <c r="O30">
        <f>IF(G30&lt;F30,F30-G30,0)</f>
        <v>0</v>
      </c>
      <c r="P30">
        <f>IF(H30&lt;G30,G30-H30,0)</f>
        <v>0</v>
      </c>
      <c r="Q30">
        <f>IF(I30&lt;H30,H30-I30,0)</f>
        <v>10</v>
      </c>
      <c r="R30">
        <f>IF(J30&lt;I30,I30-J30,0)</f>
        <v>0</v>
      </c>
      <c r="S30">
        <f>IF(T30&lt;=0,T30*B30,T30*B30-B30)</f>
        <v>30</v>
      </c>
      <c r="T30">
        <f>IFERROR(COUNTIF(C30:J30,0),"")</f>
        <v>4</v>
      </c>
      <c r="U30">
        <f>SUM(K30:R30)+S30</f>
        <v>50</v>
      </c>
      <c r="V30">
        <f>MEDIAN(K30:R30)</f>
        <v>0</v>
      </c>
      <c r="W30">
        <f>SUM(K30:R30)</f>
        <v>20</v>
      </c>
      <c r="X30" s="8">
        <f>W30*'Store Warehoouse Rerorders'!J30</f>
        <v>192</v>
      </c>
      <c r="Y30" s="8">
        <f>W30*'Store Warehoouse Rerorders'!F30</f>
        <v>160</v>
      </c>
      <c r="Z30" s="8">
        <f t="shared" si="0"/>
        <v>32</v>
      </c>
      <c r="AA30">
        <f t="shared" si="1"/>
        <v>0.5</v>
      </c>
      <c r="AB30" s="11">
        <f t="shared" si="2"/>
        <v>19.8</v>
      </c>
      <c r="AC30">
        <f t="shared" si="3"/>
        <v>60</v>
      </c>
    </row>
    <row r="31" spans="1:29" x14ac:dyDescent="0.25">
      <c r="A31" t="s">
        <v>25</v>
      </c>
      <c r="B31">
        <v>10</v>
      </c>
      <c r="C31">
        <v>5</v>
      </c>
      <c r="D31">
        <v>10</v>
      </c>
      <c r="E31">
        <v>10</v>
      </c>
      <c r="F31">
        <v>10</v>
      </c>
      <c r="G31">
        <v>5</v>
      </c>
      <c r="H31">
        <v>5</v>
      </c>
      <c r="I31">
        <v>5</v>
      </c>
      <c r="J31">
        <v>10</v>
      </c>
      <c r="K31">
        <f>IF(C31&lt;B31,B31-C31,0)</f>
        <v>5</v>
      </c>
      <c r="L31">
        <f>IF(D31&lt;C31,C31-D31,0)</f>
        <v>0</v>
      </c>
      <c r="M31">
        <f>IF(E31&lt;D31,D31-E31,0)</f>
        <v>0</v>
      </c>
      <c r="N31">
        <f>IF(F31&lt;E31,E31-F31,0)</f>
        <v>0</v>
      </c>
      <c r="O31">
        <f>IF(G31&lt;F31,F31-G31,0)</f>
        <v>5</v>
      </c>
      <c r="P31">
        <f>IF(H31&lt;G31,G31-H31,0)</f>
        <v>0</v>
      </c>
      <c r="Q31">
        <f>IF(I31&lt;H31,H31-I31,0)</f>
        <v>0</v>
      </c>
      <c r="R31">
        <f>IF(J31&lt;I31,I31-J31,0)</f>
        <v>0</v>
      </c>
      <c r="S31">
        <f>IF(T31&lt;=0,T31*B31,T31*B31-B31)</f>
        <v>0</v>
      </c>
      <c r="T31">
        <f>IFERROR(COUNTIF(C31:J31,0),"")</f>
        <v>0</v>
      </c>
      <c r="U31">
        <f>SUM(K31:R31)+S31</f>
        <v>10</v>
      </c>
      <c r="V31">
        <f>MEDIAN(K31:R31)</f>
        <v>0</v>
      </c>
      <c r="W31">
        <f>SUM(K31:R31)</f>
        <v>10</v>
      </c>
      <c r="X31" s="8">
        <f>W31*'Store Warehoouse Rerorders'!J31</f>
        <v>42</v>
      </c>
      <c r="Y31" s="8">
        <f>W31*'Store Warehoouse Rerorders'!F31</f>
        <v>35</v>
      </c>
      <c r="Z31" s="8">
        <f t="shared" si="0"/>
        <v>7</v>
      </c>
      <c r="AA31">
        <f t="shared" si="1"/>
        <v>0</v>
      </c>
      <c r="AB31" s="11">
        <f t="shared" si="2"/>
        <v>10</v>
      </c>
      <c r="AC31">
        <f t="shared" si="3"/>
        <v>30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2"/>
  <sheetViews>
    <sheetView zoomScale="75" zoomScaleNormal="75" workbookViewId="0">
      <selection activeCell="K1" sqref="K1:AC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15</v>
      </c>
      <c r="D4">
        <v>0</v>
      </c>
      <c r="E4">
        <v>10</v>
      </c>
      <c r="F4">
        <v>15</v>
      </c>
      <c r="G4">
        <v>10</v>
      </c>
      <c r="H4">
        <v>0</v>
      </c>
      <c r="I4">
        <v>12</v>
      </c>
      <c r="J4">
        <v>12</v>
      </c>
      <c r="K4">
        <f>IF(C4&lt;B4,B4-C4,0)</f>
        <v>5</v>
      </c>
      <c r="L4">
        <f>IF(D4&lt;C4,C4-D4,0)</f>
        <v>15</v>
      </c>
      <c r="M4">
        <f>IF(E4&lt;D4,D4-E4,0)</f>
        <v>0</v>
      </c>
      <c r="N4">
        <f>IF(F4&lt;E4,E4-F4,0)</f>
        <v>0</v>
      </c>
      <c r="O4">
        <f>IF(G4&lt;F4,F4-G4,0)</f>
        <v>5</v>
      </c>
      <c r="P4">
        <f>IF(H4&lt;G4,G4-H4,0)</f>
        <v>10</v>
      </c>
      <c r="Q4">
        <f>IF(I4&lt;H4,H4-I4,0)</f>
        <v>0</v>
      </c>
      <c r="R4">
        <f>IF(J4&lt;I4,I4-J4,0)</f>
        <v>0</v>
      </c>
      <c r="S4">
        <f>IF(T4&lt;=0,T4*B4,T4*B4-B4)</f>
        <v>20</v>
      </c>
      <c r="T4">
        <f>IFERROR(COUNTIF(C4:J4,0),"")</f>
        <v>2</v>
      </c>
      <c r="U4">
        <f>SUM(K4:R4)+S4</f>
        <v>55</v>
      </c>
      <c r="V4">
        <f>MEDIAN(K4:R4)</f>
        <v>2.5</v>
      </c>
      <c r="W4">
        <f>SUM(K4:R4)</f>
        <v>35</v>
      </c>
      <c r="X4" s="8">
        <f>W4*'Store Warehoouse Rerorders'!J4</f>
        <v>126</v>
      </c>
      <c r="Y4" s="8">
        <f>W4*'Store Warehoouse Rerorders'!F4</f>
        <v>105</v>
      </c>
      <c r="Z4" s="8">
        <f>X4-Y4</f>
        <v>21</v>
      </c>
      <c r="AA4">
        <f>T4/8</f>
        <v>0.25</v>
      </c>
      <c r="AB4" s="11">
        <f>IFERROR(W4-T4/W4,0)</f>
        <v>34.942857142857143</v>
      </c>
      <c r="AC4">
        <f>W4</f>
        <v>35</v>
      </c>
    </row>
    <row r="5" spans="1:29" x14ac:dyDescent="0.25">
      <c r="A5" t="s">
        <v>3</v>
      </c>
      <c r="B5">
        <v>15</v>
      </c>
      <c r="C5">
        <v>5</v>
      </c>
      <c r="D5">
        <v>0</v>
      </c>
      <c r="E5">
        <v>8</v>
      </c>
      <c r="F5">
        <v>0</v>
      </c>
      <c r="G5">
        <v>5</v>
      </c>
      <c r="H5">
        <v>0</v>
      </c>
      <c r="I5">
        <v>5</v>
      </c>
      <c r="J5">
        <v>5</v>
      </c>
      <c r="K5">
        <f>IF(C5&lt;B5,B5-C5,0)</f>
        <v>10</v>
      </c>
      <c r="L5">
        <f>IF(D5&lt;C5,C5-D5,0)</f>
        <v>5</v>
      </c>
      <c r="M5">
        <f>IF(E5&lt;D5,D5-E5,0)</f>
        <v>0</v>
      </c>
      <c r="N5">
        <f>IF(F5&lt;E5,E5-F5,0)</f>
        <v>8</v>
      </c>
      <c r="O5">
        <f>IF(G5&lt;F5,F5-G5,0)</f>
        <v>0</v>
      </c>
      <c r="P5">
        <f>IF(H5&lt;G5,G5-H5,0)</f>
        <v>5</v>
      </c>
      <c r="Q5">
        <f>IF(I5&lt;H5,H5-I5,0)</f>
        <v>0</v>
      </c>
      <c r="R5">
        <f>IF(J5&lt;I5,I5-J5,0)</f>
        <v>0</v>
      </c>
      <c r="S5">
        <f>IF(T5&lt;=0,T5*B5,T5*B5-B5)</f>
        <v>30</v>
      </c>
      <c r="T5">
        <f>IFERROR(COUNTIF(C5:J5,0),"")</f>
        <v>3</v>
      </c>
      <c r="U5">
        <f>SUM(K5:R5)+S5</f>
        <v>58</v>
      </c>
      <c r="V5">
        <f>MEDIAN(K5:R5)</f>
        <v>2.5</v>
      </c>
      <c r="W5">
        <f>SUM(K5:R5)</f>
        <v>28</v>
      </c>
      <c r="X5" s="8">
        <f>W5*'Store Warehoouse Rerorders'!J5</f>
        <v>84</v>
      </c>
      <c r="Y5" s="8">
        <f>W5*'Store Warehoouse Rerorders'!F5</f>
        <v>70</v>
      </c>
      <c r="Z5" s="8">
        <f t="shared" ref="Z5:Z31" si="0">X5-Y5</f>
        <v>14</v>
      </c>
      <c r="AA5">
        <f t="shared" ref="AA5:AA31" si="1">T5/8</f>
        <v>0.375</v>
      </c>
      <c r="AB5" s="11">
        <f t="shared" ref="AB5:AB31" si="2">IFERROR(W5-T5/W5,0)</f>
        <v>27.892857142857142</v>
      </c>
      <c r="AC5">
        <f>W5+W4</f>
        <v>63</v>
      </c>
    </row>
    <row r="6" spans="1:29" x14ac:dyDescent="0.25">
      <c r="A6" t="s">
        <v>4</v>
      </c>
      <c r="B6">
        <v>20</v>
      </c>
      <c r="C6">
        <v>15</v>
      </c>
      <c r="D6">
        <v>0</v>
      </c>
      <c r="E6">
        <v>10</v>
      </c>
      <c r="F6">
        <v>10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15</v>
      </c>
      <c r="M6">
        <f>IF(E6&lt;D6,D6-E6,0)</f>
        <v>0</v>
      </c>
      <c r="N6">
        <f>IF(F6&lt;E6,E6-F6,0)</f>
        <v>0</v>
      </c>
      <c r="O6">
        <f>IF(G6&lt;F6,F6-G6,0)</f>
        <v>10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80</v>
      </c>
      <c r="T6">
        <f>IFERROR(COUNTIF(C6:J6,0),"")</f>
        <v>5</v>
      </c>
      <c r="U6">
        <f>SUM(K6:R6)+S6</f>
        <v>110</v>
      </c>
      <c r="V6">
        <f>MEDIAN(K6:R6)</f>
        <v>0</v>
      </c>
      <c r="W6">
        <f>SUM(K6:R6)</f>
        <v>30</v>
      </c>
      <c r="X6" s="8">
        <f>W6*'Store Warehoouse Rerorders'!J6</f>
        <v>72</v>
      </c>
      <c r="Y6" s="8">
        <f>W6*'Store Warehoouse Rerorders'!F6</f>
        <v>60</v>
      </c>
      <c r="Z6" s="8">
        <f t="shared" si="0"/>
        <v>12</v>
      </c>
      <c r="AA6">
        <f t="shared" si="1"/>
        <v>0.625</v>
      </c>
      <c r="AB6" s="11">
        <f t="shared" si="2"/>
        <v>29.833333333333332</v>
      </c>
      <c r="AC6">
        <f t="shared" ref="AC6:AC31" si="3">W6+W5</f>
        <v>58</v>
      </c>
    </row>
    <row r="7" spans="1:29" x14ac:dyDescent="0.25">
      <c r="A7" t="s">
        <v>5</v>
      </c>
      <c r="B7">
        <v>20</v>
      </c>
      <c r="C7">
        <v>0</v>
      </c>
      <c r="D7">
        <v>10</v>
      </c>
      <c r="E7">
        <v>0</v>
      </c>
      <c r="F7">
        <v>10</v>
      </c>
      <c r="G7">
        <v>5</v>
      </c>
      <c r="H7">
        <v>5</v>
      </c>
      <c r="I7">
        <v>10</v>
      </c>
      <c r="J7">
        <v>0</v>
      </c>
      <c r="K7">
        <f>IF(C7&lt;B7,B7-C7,0)</f>
        <v>20</v>
      </c>
      <c r="L7">
        <f>IF(D7&lt;C7,C7-D7,0)</f>
        <v>0</v>
      </c>
      <c r="M7">
        <f>IF(E7&lt;D7,D7-E7,0)</f>
        <v>10</v>
      </c>
      <c r="N7">
        <f>IF(F7&lt;E7,E7-F7,0)</f>
        <v>0</v>
      </c>
      <c r="O7">
        <f>IF(G7&lt;F7,F7-G7,0)</f>
        <v>5</v>
      </c>
      <c r="P7">
        <f>IF(H7&lt;G7,G7-H7,0)</f>
        <v>0</v>
      </c>
      <c r="Q7">
        <f>IF(I7&lt;H7,H7-I7,0)</f>
        <v>0</v>
      </c>
      <c r="R7">
        <f>IF(J7&lt;I7,I7-J7,0)</f>
        <v>10</v>
      </c>
      <c r="S7">
        <f>IF(T7&lt;=0,T7*B7,T7*B7-B7)</f>
        <v>40</v>
      </c>
      <c r="T7">
        <f>IFERROR(COUNTIF(C7:J7,0),"")</f>
        <v>3</v>
      </c>
      <c r="U7">
        <f>SUM(K7:R7)+S7</f>
        <v>85</v>
      </c>
      <c r="V7">
        <f>MEDIAN(K7:R7)</f>
        <v>2.5</v>
      </c>
      <c r="W7">
        <f>SUM(K7:R7)</f>
        <v>45</v>
      </c>
      <c r="X7" s="8">
        <f>W7*'Store Warehoouse Rerorders'!J7</f>
        <v>189</v>
      </c>
      <c r="Y7" s="8">
        <f>W7*'Store Warehoouse Rerorders'!F7</f>
        <v>157.5</v>
      </c>
      <c r="Z7" s="8">
        <f t="shared" si="0"/>
        <v>31.5</v>
      </c>
      <c r="AA7">
        <f t="shared" si="1"/>
        <v>0.375</v>
      </c>
      <c r="AB7" s="11">
        <f t="shared" si="2"/>
        <v>44.93333333333333</v>
      </c>
      <c r="AC7">
        <f t="shared" si="3"/>
        <v>75</v>
      </c>
    </row>
    <row r="8" spans="1:29" x14ac:dyDescent="0.25">
      <c r="A8" t="s">
        <v>2</v>
      </c>
      <c r="B8">
        <v>20</v>
      </c>
      <c r="C8">
        <v>10</v>
      </c>
      <c r="D8">
        <v>5</v>
      </c>
      <c r="E8">
        <v>5</v>
      </c>
      <c r="F8">
        <v>10</v>
      </c>
      <c r="G8">
        <v>10</v>
      </c>
      <c r="H8">
        <v>5</v>
      </c>
      <c r="I8">
        <v>15</v>
      </c>
      <c r="J8">
        <v>0</v>
      </c>
      <c r="K8">
        <f>IF(C8&lt;B8,B8-C8,0)</f>
        <v>10</v>
      </c>
      <c r="L8">
        <f>IF(D8&lt;C8,C8-D8,0)</f>
        <v>5</v>
      </c>
      <c r="M8">
        <f>IF(E8&lt;D8,D8-E8,0)</f>
        <v>0</v>
      </c>
      <c r="N8">
        <f>IF(F8&lt;E8,E8-F8,0)</f>
        <v>0</v>
      </c>
      <c r="O8">
        <f>IF(G8&lt;F8,F8-G8,0)</f>
        <v>0</v>
      </c>
      <c r="P8">
        <f>IF(H8&lt;G8,G8-H8,0)</f>
        <v>5</v>
      </c>
      <c r="Q8">
        <f>IF(I8&lt;H8,H8-I8,0)</f>
        <v>0</v>
      </c>
      <c r="R8">
        <f>IF(J8&lt;I8,I8-J8,0)</f>
        <v>15</v>
      </c>
      <c r="S8">
        <f>IF(T8&lt;=0,T8*B8,T8*B8-B8)</f>
        <v>0</v>
      </c>
      <c r="T8">
        <f>IFERROR(COUNTIF(C8:J8,0),"")</f>
        <v>1</v>
      </c>
      <c r="U8">
        <f>SUM(K8:R8)+S8</f>
        <v>35</v>
      </c>
      <c r="V8">
        <f>MEDIAN(K8:R8)</f>
        <v>2.5</v>
      </c>
      <c r="W8">
        <f>SUM(K8:R8)</f>
        <v>35</v>
      </c>
      <c r="X8" s="8">
        <f>W8*'Store Warehoouse Rerorders'!J8</f>
        <v>168</v>
      </c>
      <c r="Y8" s="8">
        <f>W8*'Store Warehoouse Rerorders'!F8</f>
        <v>140</v>
      </c>
      <c r="Z8" s="8">
        <f t="shared" si="0"/>
        <v>28</v>
      </c>
      <c r="AA8">
        <f t="shared" si="1"/>
        <v>0.125</v>
      </c>
      <c r="AB8" s="11">
        <f t="shared" si="2"/>
        <v>34.971428571428568</v>
      </c>
      <c r="AC8">
        <f t="shared" si="3"/>
        <v>80</v>
      </c>
    </row>
    <row r="9" spans="1:29" x14ac:dyDescent="0.25">
      <c r="A9" t="s">
        <v>16</v>
      </c>
      <c r="B9">
        <v>20</v>
      </c>
      <c r="C9">
        <v>10</v>
      </c>
      <c r="D9">
        <v>0</v>
      </c>
      <c r="E9">
        <v>10</v>
      </c>
      <c r="F9">
        <v>5</v>
      </c>
      <c r="G9">
        <v>10</v>
      </c>
      <c r="H9">
        <v>0</v>
      </c>
      <c r="I9">
        <v>10</v>
      </c>
      <c r="J9">
        <v>10</v>
      </c>
      <c r="K9">
        <f>IF(C9&lt;B9,B9-C9,0)</f>
        <v>10</v>
      </c>
      <c r="L9">
        <f>IF(D9&lt;C9,C9-D9,0)</f>
        <v>10</v>
      </c>
      <c r="M9">
        <f>IF(E9&lt;D9,D9-E9,0)</f>
        <v>0</v>
      </c>
      <c r="N9">
        <f>IF(F9&lt;E9,E9-F9,0)</f>
        <v>5</v>
      </c>
      <c r="O9">
        <f>IF(G9&lt;F9,F9-G9,0)</f>
        <v>0</v>
      </c>
      <c r="P9">
        <f>IF(H9&lt;G9,G9-H9,0)</f>
        <v>10</v>
      </c>
      <c r="Q9">
        <f>IF(I9&lt;H9,H9-I9,0)</f>
        <v>0</v>
      </c>
      <c r="R9">
        <f>IF(J9&lt;I9,I9-J9,0)</f>
        <v>0</v>
      </c>
      <c r="S9">
        <f>IF(T9&lt;=0,T9*B9,T9*B9-B9)</f>
        <v>20</v>
      </c>
      <c r="T9">
        <f>IFERROR(COUNTIF(C9:J9,0),"")</f>
        <v>2</v>
      </c>
      <c r="U9">
        <f>SUM(K9:R9)+S9</f>
        <v>55</v>
      </c>
      <c r="V9">
        <f>MEDIAN(K9:R9)</f>
        <v>2.5</v>
      </c>
      <c r="W9">
        <f>SUM(K9:R9)</f>
        <v>35</v>
      </c>
      <c r="X9" s="8">
        <f>W9*'Store Warehoouse Rerorders'!J9</f>
        <v>147</v>
      </c>
      <c r="Y9" s="8">
        <f>W9*'Store Warehoouse Rerorders'!F9</f>
        <v>122.5</v>
      </c>
      <c r="Z9" s="8">
        <f t="shared" si="0"/>
        <v>24.5</v>
      </c>
      <c r="AA9">
        <f t="shared" si="1"/>
        <v>0.25</v>
      </c>
      <c r="AB9" s="11">
        <f t="shared" si="2"/>
        <v>34.942857142857143</v>
      </c>
      <c r="AC9">
        <f t="shared" si="3"/>
        <v>70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35</v>
      </c>
    </row>
    <row r="11" spans="1:29" x14ac:dyDescent="0.25">
      <c r="A11" t="s">
        <v>7</v>
      </c>
      <c r="B11">
        <v>20</v>
      </c>
      <c r="C11">
        <v>0</v>
      </c>
      <c r="D11">
        <v>15</v>
      </c>
      <c r="E11">
        <v>15</v>
      </c>
      <c r="F11">
        <v>15</v>
      </c>
      <c r="G11">
        <v>10</v>
      </c>
      <c r="H11">
        <v>10</v>
      </c>
      <c r="I11">
        <v>15</v>
      </c>
      <c r="J11">
        <v>10</v>
      </c>
      <c r="K11">
        <f>IF(C11&lt;B11,B11-C11,0)</f>
        <v>20</v>
      </c>
      <c r="L11">
        <f>IF(D11&lt;C11,C11-D11,0)</f>
        <v>0</v>
      </c>
      <c r="M11">
        <f>IF(E11&lt;D11,D11-E11,0)</f>
        <v>0</v>
      </c>
      <c r="N11">
        <f>IF(F11&lt;E11,E11-F11,0)</f>
        <v>0</v>
      </c>
      <c r="O11">
        <f>IF(G11&lt;F11,F11-G11,0)</f>
        <v>5</v>
      </c>
      <c r="P11">
        <f>IF(H11&lt;G11,G11-H11,0)</f>
        <v>0</v>
      </c>
      <c r="Q11">
        <f>IF(I11&lt;H11,H11-I11,0)</f>
        <v>0</v>
      </c>
      <c r="R11">
        <f>IF(J11&lt;I11,I11-J11,0)</f>
        <v>5</v>
      </c>
      <c r="S11">
        <f>IF(T11&lt;=0,T11*B11,T11*B11-B11)</f>
        <v>0</v>
      </c>
      <c r="T11">
        <f>IFERROR(COUNTIF(C11:J11,0),"")</f>
        <v>1</v>
      </c>
      <c r="U11">
        <f>SUM(K11:R11)+S11</f>
        <v>30</v>
      </c>
      <c r="V11">
        <f>MEDIAN(K11:R11)</f>
        <v>0</v>
      </c>
      <c r="W11">
        <f>SUM(K11:R11)</f>
        <v>30</v>
      </c>
      <c r="X11" s="8">
        <f>W11*'Store Warehoouse Rerorders'!J11</f>
        <v>108</v>
      </c>
      <c r="Y11" s="8">
        <f>W11*'Store Warehoouse Rerorders'!F11</f>
        <v>90</v>
      </c>
      <c r="Z11" s="8">
        <f t="shared" si="0"/>
        <v>18</v>
      </c>
      <c r="AA11">
        <f t="shared" si="1"/>
        <v>0.125</v>
      </c>
      <c r="AB11" s="11">
        <f t="shared" si="2"/>
        <v>29.966666666666665</v>
      </c>
      <c r="AC11">
        <f t="shared" si="3"/>
        <v>30</v>
      </c>
    </row>
    <row r="12" spans="1:29" x14ac:dyDescent="0.25">
      <c r="A12" t="s">
        <v>17</v>
      </c>
      <c r="B12">
        <v>20</v>
      </c>
      <c r="C12">
        <v>8</v>
      </c>
      <c r="D12">
        <v>10</v>
      </c>
      <c r="E12">
        <v>5</v>
      </c>
      <c r="F12">
        <v>0</v>
      </c>
      <c r="G12">
        <v>10</v>
      </c>
      <c r="H12">
        <v>8</v>
      </c>
      <c r="I12">
        <v>10</v>
      </c>
      <c r="J12">
        <v>10</v>
      </c>
      <c r="K12">
        <f>IF(C12&lt;B12,B12-C12,0)</f>
        <v>12</v>
      </c>
      <c r="L12">
        <f>IF(D12&lt;C12,C12-D12,0)</f>
        <v>0</v>
      </c>
      <c r="M12">
        <f>IF(E12&lt;D12,D12-E12,0)</f>
        <v>5</v>
      </c>
      <c r="N12">
        <f>IF(F12&lt;E12,E12-F12,0)</f>
        <v>5</v>
      </c>
      <c r="O12">
        <f>IF(G12&lt;F12,F12-G12,0)</f>
        <v>0</v>
      </c>
      <c r="P12">
        <f>IF(H12&lt;G12,G12-H12,0)</f>
        <v>2</v>
      </c>
      <c r="Q12">
        <f>IF(I12&lt;H12,H12-I12,0)</f>
        <v>0</v>
      </c>
      <c r="R12">
        <f>IF(J12&lt;I12,I12-J12,0)</f>
        <v>0</v>
      </c>
      <c r="S12">
        <f>IF(T12&lt;=0,T12*B12,T12*B12-B12)</f>
        <v>0</v>
      </c>
      <c r="T12">
        <f>IFERROR(COUNTIF(C12:J12,0),"")</f>
        <v>1</v>
      </c>
      <c r="U12">
        <f>SUM(K12:R12)+S12</f>
        <v>24</v>
      </c>
      <c r="V12">
        <f>MEDIAN(K12:R12)</f>
        <v>1</v>
      </c>
      <c r="W12">
        <f>SUM(K12:R12)</f>
        <v>24</v>
      </c>
      <c r="X12" s="8">
        <f>W12*'Store Warehoouse Rerorders'!J12</f>
        <v>100.80000000000001</v>
      </c>
      <c r="Y12" s="8">
        <f>W12*'Store Warehoouse Rerorders'!F12</f>
        <v>84</v>
      </c>
      <c r="Z12" s="8">
        <f t="shared" si="0"/>
        <v>16.800000000000011</v>
      </c>
      <c r="AA12">
        <f t="shared" si="1"/>
        <v>0.125</v>
      </c>
      <c r="AB12" s="11">
        <f t="shared" si="2"/>
        <v>23.958333333333332</v>
      </c>
      <c r="AC12">
        <f t="shared" si="3"/>
        <v>54</v>
      </c>
    </row>
    <row r="13" spans="1:29" x14ac:dyDescent="0.25">
      <c r="A13" t="s">
        <v>8</v>
      </c>
      <c r="B13">
        <v>20</v>
      </c>
      <c r="C13">
        <v>0</v>
      </c>
      <c r="D13">
        <v>5</v>
      </c>
      <c r="E13">
        <v>15</v>
      </c>
      <c r="F13">
        <v>0</v>
      </c>
      <c r="G13">
        <v>5</v>
      </c>
      <c r="H13">
        <v>50</v>
      </c>
      <c r="I13">
        <v>5</v>
      </c>
      <c r="J13">
        <v>5</v>
      </c>
      <c r="K13">
        <f>IF(C13&lt;B13,B13-C13,0)</f>
        <v>20</v>
      </c>
      <c r="L13">
        <f>IF(D13&lt;C13,C13-D13,0)</f>
        <v>0</v>
      </c>
      <c r="M13">
        <f>IF(E13&lt;D13,D13-E13,0)</f>
        <v>0</v>
      </c>
      <c r="N13">
        <f>IF(F13&lt;E13,E13-F13,0)</f>
        <v>15</v>
      </c>
      <c r="O13">
        <f>IF(G13&lt;F13,F13-G13,0)</f>
        <v>0</v>
      </c>
      <c r="P13">
        <f>IF(H13&lt;G13,G13-H13,0)</f>
        <v>0</v>
      </c>
      <c r="Q13">
        <f>IF(I13&lt;H13,H13-I13,0)</f>
        <v>45</v>
      </c>
      <c r="R13">
        <f>IF(J13&lt;I13,I13-J13,0)</f>
        <v>0</v>
      </c>
      <c r="S13">
        <f>IF(T13&lt;=0,T13*B13,T13*B13-B13)</f>
        <v>20</v>
      </c>
      <c r="T13">
        <f>IFERROR(COUNTIF(C13:J13,0),"")</f>
        <v>2</v>
      </c>
      <c r="U13">
        <f>SUM(K13:R13)+S13</f>
        <v>100</v>
      </c>
      <c r="V13">
        <f>MEDIAN(K13:R13)</f>
        <v>0</v>
      </c>
      <c r="W13">
        <f>SUM(K13:R13)</f>
        <v>80</v>
      </c>
      <c r="X13" s="8">
        <f>W13*'Store Warehoouse Rerorders'!J13</f>
        <v>384</v>
      </c>
      <c r="Y13" s="8">
        <f>W13*'Store Warehoouse Rerorders'!F13</f>
        <v>320</v>
      </c>
      <c r="Z13" s="8">
        <f t="shared" si="0"/>
        <v>64</v>
      </c>
      <c r="AA13">
        <f t="shared" si="1"/>
        <v>0.25</v>
      </c>
      <c r="AB13" s="11">
        <f t="shared" si="2"/>
        <v>79.974999999999994</v>
      </c>
      <c r="AC13">
        <f t="shared" si="3"/>
        <v>104</v>
      </c>
    </row>
    <row r="14" spans="1:29" x14ac:dyDescent="0.25">
      <c r="A14" t="s">
        <v>9</v>
      </c>
      <c r="B14">
        <v>20</v>
      </c>
      <c r="C14">
        <v>10</v>
      </c>
      <c r="D14">
        <v>0</v>
      </c>
      <c r="E14">
        <v>5</v>
      </c>
      <c r="F14">
        <v>0</v>
      </c>
      <c r="G14">
        <v>10</v>
      </c>
      <c r="H14">
        <v>10</v>
      </c>
      <c r="I14">
        <v>0</v>
      </c>
      <c r="J14">
        <v>20</v>
      </c>
      <c r="K14">
        <f>IF(C14&lt;B14,B14-C14,0)</f>
        <v>10</v>
      </c>
      <c r="L14">
        <f>IF(D14&lt;C14,C14-D14,0)</f>
        <v>10</v>
      </c>
      <c r="M14">
        <f>IF(E14&lt;D14,D14-E14,0)</f>
        <v>0</v>
      </c>
      <c r="N14">
        <f>IF(F14&lt;E14,E14-F14,0)</f>
        <v>5</v>
      </c>
      <c r="O14">
        <f>IF(G14&lt;F14,F14-G14,0)</f>
        <v>0</v>
      </c>
      <c r="P14">
        <f>IF(H14&lt;G14,G14-H14,0)</f>
        <v>0</v>
      </c>
      <c r="Q14">
        <f>IF(I14&lt;H14,H14-I14,0)</f>
        <v>10</v>
      </c>
      <c r="R14">
        <f>IF(J14&lt;I14,I14-J14,0)</f>
        <v>0</v>
      </c>
      <c r="S14">
        <f>IF(T14&lt;=0,T14*B14,T14*B14-B14)</f>
        <v>40</v>
      </c>
      <c r="T14">
        <f>IFERROR(COUNTIF(C14:J14,0),"")</f>
        <v>3</v>
      </c>
      <c r="U14">
        <f>SUM(K14:R14)+S14</f>
        <v>75</v>
      </c>
      <c r="V14">
        <f>MEDIAN(K14:R14)</f>
        <v>2.5</v>
      </c>
      <c r="W14">
        <f>SUM(K14:R14)</f>
        <v>35</v>
      </c>
      <c r="X14" s="8">
        <f>W14*'Store Warehoouse Rerorders'!J14</f>
        <v>231</v>
      </c>
      <c r="Y14" s="8">
        <f>W14*'Store Warehoouse Rerorders'!F14</f>
        <v>192.5</v>
      </c>
      <c r="Z14" s="8">
        <f t="shared" si="0"/>
        <v>38.5</v>
      </c>
      <c r="AA14">
        <f t="shared" si="1"/>
        <v>0.375</v>
      </c>
      <c r="AB14" s="11">
        <f t="shared" si="2"/>
        <v>34.914285714285711</v>
      </c>
      <c r="AC14">
        <f t="shared" si="3"/>
        <v>115</v>
      </c>
    </row>
    <row r="15" spans="1:29" x14ac:dyDescent="0.25">
      <c r="A15" t="s">
        <v>15</v>
      </c>
      <c r="B15">
        <v>20</v>
      </c>
      <c r="C15">
        <v>5</v>
      </c>
      <c r="D15">
        <v>15</v>
      </c>
      <c r="E15">
        <v>12</v>
      </c>
      <c r="F15">
        <v>0</v>
      </c>
      <c r="G15">
        <v>0</v>
      </c>
      <c r="H15">
        <v>10</v>
      </c>
      <c r="I15">
        <v>12</v>
      </c>
      <c r="J15">
        <v>10</v>
      </c>
      <c r="K15">
        <f>IF(C15&lt;B15,B15-C15,0)</f>
        <v>15</v>
      </c>
      <c r="L15">
        <f>IF(D15&lt;C15,C15-D15,0)</f>
        <v>0</v>
      </c>
      <c r="M15">
        <f>IF(E15&lt;D15,D15-E15,0)</f>
        <v>3</v>
      </c>
      <c r="N15">
        <f>IF(F15&lt;E15,E15-F15,0)</f>
        <v>12</v>
      </c>
      <c r="O15">
        <f>IF(G15&lt;F15,F15-G15,0)</f>
        <v>0</v>
      </c>
      <c r="P15">
        <f>IF(H15&lt;G15,G15-H15,0)</f>
        <v>0</v>
      </c>
      <c r="Q15">
        <f>IF(I15&lt;H15,H15-I15,0)</f>
        <v>0</v>
      </c>
      <c r="R15">
        <f>IF(J15&lt;I15,I15-J15,0)</f>
        <v>2</v>
      </c>
      <c r="S15">
        <f>IF(T15&lt;=0,T15*B15,T15*B15-B15)</f>
        <v>20</v>
      </c>
      <c r="T15">
        <f>IFERROR(COUNTIF(C15:J15,0),"")</f>
        <v>2</v>
      </c>
      <c r="U15">
        <f>SUM(K15:R15)+S15</f>
        <v>52</v>
      </c>
      <c r="V15">
        <f>MEDIAN(K15:R15)</f>
        <v>1</v>
      </c>
      <c r="W15">
        <f>SUM(K15:R15)</f>
        <v>32</v>
      </c>
      <c r="X15" s="8">
        <f>W15*'Store Warehoouse Rerorders'!J15</f>
        <v>153.6</v>
      </c>
      <c r="Y15" s="8">
        <f>W15*'Store Warehoouse Rerorders'!F15</f>
        <v>128</v>
      </c>
      <c r="Z15" s="8">
        <f t="shared" si="0"/>
        <v>25.599999999999994</v>
      </c>
      <c r="AA15">
        <f t="shared" si="1"/>
        <v>0.25</v>
      </c>
      <c r="AB15" s="11">
        <f t="shared" si="2"/>
        <v>31.9375</v>
      </c>
      <c r="AC15">
        <f t="shared" si="3"/>
        <v>67</v>
      </c>
    </row>
    <row r="16" spans="1:29" x14ac:dyDescent="0.25">
      <c r="A16" t="s">
        <v>10</v>
      </c>
      <c r="B16">
        <v>20</v>
      </c>
      <c r="C16">
        <v>0</v>
      </c>
      <c r="D16">
        <v>10</v>
      </c>
      <c r="E16">
        <v>10</v>
      </c>
      <c r="F16">
        <v>10</v>
      </c>
      <c r="G16">
        <v>5</v>
      </c>
      <c r="H16">
        <v>10</v>
      </c>
      <c r="I16">
        <v>5</v>
      </c>
      <c r="J16">
        <v>15</v>
      </c>
      <c r="K16">
        <f>IF(C16&lt;B16,B16-C16,0)</f>
        <v>20</v>
      </c>
      <c r="L16">
        <f>IF(D16&lt;C16,C16-D16,0)</f>
        <v>0</v>
      </c>
      <c r="M16">
        <f>IF(E16&lt;D16,D16-E16,0)</f>
        <v>0</v>
      </c>
      <c r="N16">
        <f>IF(F16&lt;E16,E16-F16,0)</f>
        <v>0</v>
      </c>
      <c r="O16">
        <f>IF(G16&lt;F16,F16-G16,0)</f>
        <v>5</v>
      </c>
      <c r="P16">
        <f>IF(H16&lt;G16,G16-H16,0)</f>
        <v>0</v>
      </c>
      <c r="Q16">
        <f>IF(I16&lt;H16,H16-I16,0)</f>
        <v>5</v>
      </c>
      <c r="R16">
        <f>IF(J16&lt;I16,I16-J16,0)</f>
        <v>0</v>
      </c>
      <c r="S16">
        <f>IF(T16&lt;=0,T16*B16,T16*B16-B16)</f>
        <v>0</v>
      </c>
      <c r="T16">
        <f>IFERROR(COUNTIF(C16:J16,0),"")</f>
        <v>1</v>
      </c>
      <c r="U16">
        <f>SUM(K16:R16)+S16</f>
        <v>30</v>
      </c>
      <c r="V16">
        <f>MEDIAN(K16:R16)</f>
        <v>0</v>
      </c>
      <c r="W16">
        <f>SUM(K16:R16)</f>
        <v>30</v>
      </c>
      <c r="X16" s="8">
        <f>W16*'Store Warehoouse Rerorders'!J16</f>
        <v>36</v>
      </c>
      <c r="Y16" s="8">
        <f>W16*'Store Warehoouse Rerorders'!F16</f>
        <v>30</v>
      </c>
      <c r="Z16" s="8">
        <f t="shared" si="0"/>
        <v>6</v>
      </c>
      <c r="AA16">
        <f t="shared" si="1"/>
        <v>0.125</v>
      </c>
      <c r="AB16" s="11">
        <f t="shared" si="2"/>
        <v>29.966666666666665</v>
      </c>
      <c r="AC16">
        <f t="shared" si="3"/>
        <v>62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30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0</v>
      </c>
    </row>
    <row r="19" spans="1:29" x14ac:dyDescent="0.25">
      <c r="A19" t="s">
        <v>12</v>
      </c>
      <c r="B19">
        <v>20</v>
      </c>
      <c r="C19">
        <v>10</v>
      </c>
      <c r="D19">
        <v>5</v>
      </c>
      <c r="E19">
        <v>15</v>
      </c>
      <c r="F19">
        <v>15</v>
      </c>
      <c r="G19">
        <v>0</v>
      </c>
      <c r="H19">
        <v>10</v>
      </c>
      <c r="I19">
        <v>10</v>
      </c>
      <c r="J19">
        <v>0</v>
      </c>
      <c r="K19">
        <f>IF(C19&lt;B19,B19-C19,0)</f>
        <v>10</v>
      </c>
      <c r="L19">
        <f>IF(D19&lt;C19,C19-D19,0)</f>
        <v>5</v>
      </c>
      <c r="M19">
        <f>IF(E19&lt;D19,D19-E19,0)</f>
        <v>0</v>
      </c>
      <c r="N19">
        <f>IF(F19&lt;E19,E19-F19,0)</f>
        <v>0</v>
      </c>
      <c r="O19">
        <f>IF(G19&lt;F19,F19-G19,0)</f>
        <v>15</v>
      </c>
      <c r="P19">
        <f>IF(H19&lt;G19,G19-H19,0)</f>
        <v>0</v>
      </c>
      <c r="Q19">
        <f>IF(I19&lt;H19,H19-I19,0)</f>
        <v>0</v>
      </c>
      <c r="R19">
        <f>IF(J19&lt;I19,I19-J19,0)</f>
        <v>10</v>
      </c>
      <c r="S19">
        <f>IF(T19&lt;=0,T19*B19,T19*B19-B19)</f>
        <v>20</v>
      </c>
      <c r="T19">
        <f>IFERROR(COUNTIF(C19:J19,0),"")</f>
        <v>2</v>
      </c>
      <c r="U19">
        <f>SUM(K19:R19)+S19</f>
        <v>60</v>
      </c>
      <c r="V19">
        <f>MEDIAN(K19:R19)</f>
        <v>2.5</v>
      </c>
      <c r="W19">
        <f>SUM(K19:R19)</f>
        <v>40</v>
      </c>
      <c r="X19" s="8">
        <f>W19*'Store Warehoouse Rerorders'!J19</f>
        <v>288</v>
      </c>
      <c r="Y19" s="8">
        <f>W19*'Store Warehoouse Rerorders'!F19</f>
        <v>240</v>
      </c>
      <c r="Z19" s="8">
        <f t="shared" si="0"/>
        <v>48</v>
      </c>
      <c r="AA19">
        <f t="shared" si="1"/>
        <v>0.25</v>
      </c>
      <c r="AB19" s="11">
        <f t="shared" si="2"/>
        <v>39.950000000000003</v>
      </c>
      <c r="AC19">
        <f t="shared" si="3"/>
        <v>40</v>
      </c>
    </row>
    <row r="20" spans="1:29" x14ac:dyDescent="0.25">
      <c r="A20" t="s">
        <v>19</v>
      </c>
      <c r="B20">
        <v>20</v>
      </c>
      <c r="C20">
        <v>5</v>
      </c>
      <c r="D20">
        <v>10</v>
      </c>
      <c r="E20">
        <v>5</v>
      </c>
      <c r="F20">
        <v>0</v>
      </c>
      <c r="G20">
        <v>10</v>
      </c>
      <c r="H20">
        <v>0</v>
      </c>
      <c r="I20">
        <v>5</v>
      </c>
      <c r="J20">
        <v>5</v>
      </c>
      <c r="K20">
        <f>IF(C20&lt;B20,B20-C20,0)</f>
        <v>15</v>
      </c>
      <c r="L20">
        <f>IF(D20&lt;C20,C20-D20,0)</f>
        <v>0</v>
      </c>
      <c r="M20">
        <f>IF(E20&lt;D20,D20-E20,0)</f>
        <v>5</v>
      </c>
      <c r="N20">
        <f>IF(F20&lt;E20,E20-F20,0)</f>
        <v>5</v>
      </c>
      <c r="O20">
        <f>IF(G20&lt;F20,F20-G20,0)</f>
        <v>0</v>
      </c>
      <c r="P20">
        <f>IF(H20&lt;G20,G20-H20,0)</f>
        <v>10</v>
      </c>
      <c r="Q20">
        <f>IF(I20&lt;H20,H20-I20,0)</f>
        <v>0</v>
      </c>
      <c r="R20">
        <f>IF(J20&lt;I20,I20-J20,0)</f>
        <v>0</v>
      </c>
      <c r="S20">
        <f>IF(T20&lt;=0,T20*B20,T20*B20-B20)</f>
        <v>20</v>
      </c>
      <c r="T20">
        <f>IFERROR(COUNTIF(C20:J20,0),"")</f>
        <v>2</v>
      </c>
      <c r="U20">
        <f>SUM(K20:R20)+S20</f>
        <v>55</v>
      </c>
      <c r="V20">
        <f>MEDIAN(K20:R20)</f>
        <v>2.5</v>
      </c>
      <c r="W20">
        <f>SUM(K20:R20)</f>
        <v>35</v>
      </c>
      <c r="X20" s="8">
        <f>W20*'Store Warehoouse Rerorders'!J20</f>
        <v>231</v>
      </c>
      <c r="Y20" s="8">
        <f>W20*'Store Warehoouse Rerorders'!F20</f>
        <v>192.5</v>
      </c>
      <c r="Z20" s="8">
        <f t="shared" si="0"/>
        <v>38.5</v>
      </c>
      <c r="AA20">
        <f t="shared" si="1"/>
        <v>0.25</v>
      </c>
      <c r="AB20" s="11">
        <f t="shared" si="2"/>
        <v>34.942857142857143</v>
      </c>
      <c r="AC20">
        <f t="shared" si="3"/>
        <v>75</v>
      </c>
    </row>
    <row r="21" spans="1:29" x14ac:dyDescent="0.25">
      <c r="A21" t="s">
        <v>14</v>
      </c>
      <c r="B21">
        <v>20</v>
      </c>
      <c r="C21">
        <v>15</v>
      </c>
      <c r="D21">
        <v>10</v>
      </c>
      <c r="E21">
        <v>10</v>
      </c>
      <c r="F21">
        <v>5</v>
      </c>
      <c r="G21">
        <v>5</v>
      </c>
      <c r="H21">
        <v>6</v>
      </c>
      <c r="I21">
        <v>15</v>
      </c>
      <c r="J21">
        <v>5</v>
      </c>
      <c r="K21">
        <f>IF(C21&lt;B21,B21-C21,0)</f>
        <v>5</v>
      </c>
      <c r="L21">
        <f>IF(D21&lt;C21,C21-D21,0)</f>
        <v>5</v>
      </c>
      <c r="M21">
        <f>IF(E21&lt;D21,D21-E21,0)</f>
        <v>0</v>
      </c>
      <c r="N21">
        <f>IF(F21&lt;E21,E21-F21,0)</f>
        <v>5</v>
      </c>
      <c r="O21">
        <f>IF(G21&lt;F21,F21-G21,0)</f>
        <v>0</v>
      </c>
      <c r="P21">
        <f>IF(H21&lt;G21,G21-H21,0)</f>
        <v>0</v>
      </c>
      <c r="Q21">
        <f>IF(I21&lt;H21,H21-I21,0)</f>
        <v>0</v>
      </c>
      <c r="R21">
        <f>IF(J21&lt;I21,I21-J21,0)</f>
        <v>10</v>
      </c>
      <c r="S21">
        <f>IF(T21&lt;=0,T21*B21,T21*B21-B21)</f>
        <v>0</v>
      </c>
      <c r="T21">
        <f>IFERROR(COUNTIF(C21:J21,0),"")</f>
        <v>0</v>
      </c>
      <c r="U21">
        <f>SUM(K21:R21)+S21</f>
        <v>25</v>
      </c>
      <c r="V21">
        <f>MEDIAN(K21:R21)</f>
        <v>2.5</v>
      </c>
      <c r="W21">
        <f>SUM(K21:R21)</f>
        <v>25</v>
      </c>
      <c r="X21" s="8">
        <f>W21*'Store Warehoouse Rerorders'!J21</f>
        <v>150</v>
      </c>
      <c r="Y21" s="8">
        <f>W21*'Store Warehoouse Rerorders'!F21</f>
        <v>125</v>
      </c>
      <c r="Z21" s="8">
        <f t="shared" si="0"/>
        <v>25</v>
      </c>
      <c r="AA21">
        <f t="shared" si="1"/>
        <v>0</v>
      </c>
      <c r="AB21" s="11">
        <f t="shared" si="2"/>
        <v>25</v>
      </c>
      <c r="AC21">
        <f t="shared" si="3"/>
        <v>60</v>
      </c>
    </row>
    <row r="22" spans="1:29" x14ac:dyDescent="0.25">
      <c r="A22" t="s">
        <v>22</v>
      </c>
      <c r="B22">
        <v>10</v>
      </c>
      <c r="C22">
        <v>5</v>
      </c>
      <c r="D22">
        <v>5</v>
      </c>
      <c r="E22">
        <v>0</v>
      </c>
      <c r="F22">
        <v>0</v>
      </c>
      <c r="G22">
        <v>5</v>
      </c>
      <c r="H22">
        <v>5</v>
      </c>
      <c r="I22">
        <v>5</v>
      </c>
      <c r="J22">
        <v>5</v>
      </c>
      <c r="K22">
        <f>IF(C22&lt;B22,B22-C22,0)</f>
        <v>5</v>
      </c>
      <c r="L22">
        <f>IF(D22&lt;C22,C22-D22,0)</f>
        <v>0</v>
      </c>
      <c r="M22">
        <f>IF(E22&lt;D22,D22-E22,0)</f>
        <v>5</v>
      </c>
      <c r="N22">
        <f>IF(F22&lt;E22,E22-F22,0)</f>
        <v>0</v>
      </c>
      <c r="O22">
        <f>IF(G22&lt;F22,F22-G22,0)</f>
        <v>0</v>
      </c>
      <c r="P22">
        <f>IF(H22&lt;G22,G22-H22,0)</f>
        <v>0</v>
      </c>
      <c r="Q22">
        <f>IF(I22&lt;H22,H22-I22,0)</f>
        <v>0</v>
      </c>
      <c r="R22">
        <f>IF(J22&lt;I22,I22-J22,0)</f>
        <v>0</v>
      </c>
      <c r="S22">
        <f>IF(T22&lt;=0,T22*B22,T22*B22-B22)</f>
        <v>10</v>
      </c>
      <c r="T22">
        <f>IFERROR(COUNTIF(C22:J22,0),"")</f>
        <v>2</v>
      </c>
      <c r="U22">
        <f>SUM(K22:R22)+S22</f>
        <v>20</v>
      </c>
      <c r="V22">
        <f>MEDIAN(K22:R22)</f>
        <v>0</v>
      </c>
      <c r="W22">
        <f>SUM(K22:R22)</f>
        <v>10</v>
      </c>
      <c r="X22" s="8">
        <f>W22*'Store Warehoouse Rerorders'!J22</f>
        <v>84</v>
      </c>
      <c r="Y22" s="8">
        <f>W22*'Store Warehoouse Rerorders'!F22</f>
        <v>70</v>
      </c>
      <c r="Z22" s="8">
        <f t="shared" si="0"/>
        <v>14</v>
      </c>
      <c r="AA22">
        <f t="shared" si="1"/>
        <v>0.25</v>
      </c>
      <c r="AB22" s="11">
        <f t="shared" si="2"/>
        <v>9.8000000000000007</v>
      </c>
      <c r="AC22">
        <f t="shared" si="3"/>
        <v>35</v>
      </c>
    </row>
    <row r="23" spans="1:29" x14ac:dyDescent="0.25">
      <c r="A23" t="s">
        <v>18</v>
      </c>
      <c r="B23">
        <v>10</v>
      </c>
      <c r="C23">
        <v>0</v>
      </c>
      <c r="D23">
        <v>5</v>
      </c>
      <c r="E23">
        <v>5</v>
      </c>
      <c r="F23">
        <v>10</v>
      </c>
      <c r="G23">
        <v>10</v>
      </c>
      <c r="H23">
        <v>5</v>
      </c>
      <c r="I23">
        <v>5</v>
      </c>
      <c r="J23">
        <v>0</v>
      </c>
      <c r="K23">
        <f>IF(C23&lt;B23,B23-C23,0)</f>
        <v>10</v>
      </c>
      <c r="L23">
        <f>IF(D23&lt;C23,C23-D23,0)</f>
        <v>0</v>
      </c>
      <c r="M23">
        <f>IF(E23&lt;D23,D23-E23,0)</f>
        <v>0</v>
      </c>
      <c r="N23">
        <f>IF(F23&lt;E23,E23-F23,0)</f>
        <v>0</v>
      </c>
      <c r="O23">
        <f>IF(G23&lt;F23,F23-G23,0)</f>
        <v>0</v>
      </c>
      <c r="P23">
        <f>IF(H23&lt;G23,G23-H23,0)</f>
        <v>5</v>
      </c>
      <c r="Q23">
        <f>IF(I23&lt;H23,H23-I23,0)</f>
        <v>0</v>
      </c>
      <c r="R23">
        <f>IF(J23&lt;I23,I23-J23,0)</f>
        <v>5</v>
      </c>
      <c r="S23">
        <f>IF(T23&lt;=0,T23*B23,T23*B23-B23)</f>
        <v>10</v>
      </c>
      <c r="T23">
        <f>IFERROR(COUNTIF(C23:J23,0),"")</f>
        <v>2</v>
      </c>
      <c r="U23">
        <f>SUM(K23:R23)+S23</f>
        <v>30</v>
      </c>
      <c r="V23">
        <f>MEDIAN(K23:R23)</f>
        <v>0</v>
      </c>
      <c r="W23">
        <f>SUM(K23:R23)</f>
        <v>20</v>
      </c>
      <c r="X23" s="8">
        <f>W23*'Store Warehoouse Rerorders'!J23</f>
        <v>156</v>
      </c>
      <c r="Y23" s="8">
        <f>W23*'Store Warehoouse Rerorders'!F23</f>
        <v>130</v>
      </c>
      <c r="Z23" s="8">
        <f t="shared" si="0"/>
        <v>26</v>
      </c>
      <c r="AA23">
        <f t="shared" si="1"/>
        <v>0.25</v>
      </c>
      <c r="AB23" s="11">
        <f t="shared" si="2"/>
        <v>19.899999999999999</v>
      </c>
      <c r="AC23">
        <f t="shared" si="3"/>
        <v>30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20</v>
      </c>
    </row>
    <row r="25" spans="1:29" x14ac:dyDescent="0.25">
      <c r="A25" t="s">
        <v>21</v>
      </c>
      <c r="B25">
        <v>20</v>
      </c>
      <c r="C25">
        <v>15</v>
      </c>
      <c r="D25">
        <v>15</v>
      </c>
      <c r="E25">
        <v>10</v>
      </c>
      <c r="F25">
        <v>0</v>
      </c>
      <c r="G25">
        <v>15</v>
      </c>
      <c r="H25">
        <v>10</v>
      </c>
      <c r="I25">
        <v>5</v>
      </c>
      <c r="J25">
        <v>5</v>
      </c>
      <c r="K25">
        <f>IF(C25&lt;B25,B25-C25,0)</f>
        <v>5</v>
      </c>
      <c r="L25">
        <f>IF(D25&lt;C25,C25-D25,0)</f>
        <v>0</v>
      </c>
      <c r="M25">
        <f>IF(E25&lt;D25,D25-E25,0)</f>
        <v>5</v>
      </c>
      <c r="N25">
        <f>IF(F25&lt;E25,E25-F25,0)</f>
        <v>10</v>
      </c>
      <c r="O25">
        <f>IF(G25&lt;F25,F25-G25,0)</f>
        <v>0</v>
      </c>
      <c r="P25">
        <f>IF(H25&lt;G25,G25-H25,0)</f>
        <v>5</v>
      </c>
      <c r="Q25">
        <f>IF(I25&lt;H25,H25-I25,0)</f>
        <v>5</v>
      </c>
      <c r="R25">
        <f>IF(J25&lt;I25,I25-J25,0)</f>
        <v>0</v>
      </c>
      <c r="S25">
        <f>IF(T25&lt;=0,T25*B25,T25*B25-B25)</f>
        <v>0</v>
      </c>
      <c r="T25">
        <f>IFERROR(COUNTIF(C25:J25,0),"")</f>
        <v>1</v>
      </c>
      <c r="U25">
        <f>SUM(K25:R25)+S25</f>
        <v>30</v>
      </c>
      <c r="V25">
        <f>MEDIAN(K25:R25)</f>
        <v>5</v>
      </c>
      <c r="W25">
        <f>SUM(K25:R25)</f>
        <v>30</v>
      </c>
      <c r="X25" s="8">
        <f>W25*'Store Warehoouse Rerorders'!J25</f>
        <v>54</v>
      </c>
      <c r="Y25" s="8">
        <f>W25*'Store Warehoouse Rerorders'!F25</f>
        <v>45</v>
      </c>
      <c r="Z25" s="8">
        <f t="shared" si="0"/>
        <v>9</v>
      </c>
      <c r="AA25">
        <f t="shared" si="1"/>
        <v>0.125</v>
      </c>
      <c r="AB25" s="11">
        <f t="shared" si="2"/>
        <v>29.966666666666665</v>
      </c>
      <c r="AC25">
        <f t="shared" si="3"/>
        <v>30</v>
      </c>
    </row>
    <row r="26" spans="1:29" x14ac:dyDescent="0.25">
      <c r="A26" t="s">
        <v>26</v>
      </c>
      <c r="B26">
        <v>10</v>
      </c>
      <c r="C26">
        <v>5</v>
      </c>
      <c r="D26">
        <v>5</v>
      </c>
      <c r="E26">
        <v>0</v>
      </c>
      <c r="F26">
        <v>0</v>
      </c>
      <c r="G26">
        <v>10</v>
      </c>
      <c r="H26">
        <v>5</v>
      </c>
      <c r="I26">
        <v>0</v>
      </c>
      <c r="J26">
        <v>5</v>
      </c>
      <c r="K26">
        <f>IF(C26&lt;B26,B26-C26,0)</f>
        <v>5</v>
      </c>
      <c r="L26">
        <f>IF(D26&lt;C26,C26-D26,0)</f>
        <v>0</v>
      </c>
      <c r="M26">
        <f>IF(E26&lt;D26,D26-E26,0)</f>
        <v>5</v>
      </c>
      <c r="N26">
        <f>IF(F26&lt;E26,E26-F26,0)</f>
        <v>0</v>
      </c>
      <c r="O26">
        <f>IF(G26&lt;F26,F26-G26,0)</f>
        <v>0</v>
      </c>
      <c r="P26">
        <f>IF(H26&lt;G26,G26-H26,0)</f>
        <v>5</v>
      </c>
      <c r="Q26">
        <f>IF(I26&lt;H26,H26-I26,0)</f>
        <v>5</v>
      </c>
      <c r="R26">
        <f>IF(J26&lt;I26,I26-J26,0)</f>
        <v>0</v>
      </c>
      <c r="S26">
        <f>IF(T26&lt;=0,T26*B26,T26*B26-B26)</f>
        <v>20</v>
      </c>
      <c r="T26">
        <f>IFERROR(COUNTIF(C26:J26,0),"")</f>
        <v>3</v>
      </c>
      <c r="U26">
        <f>SUM(K26:R26)+S26</f>
        <v>40</v>
      </c>
      <c r="V26">
        <f>MEDIAN(K26:R26)</f>
        <v>2.5</v>
      </c>
      <c r="W26">
        <f>SUM(K26:R26)</f>
        <v>20</v>
      </c>
      <c r="X26" s="8">
        <f>W26*'Store Warehoouse Rerorders'!J26</f>
        <v>12</v>
      </c>
      <c r="Y26" s="8">
        <f>W26*'Store Warehoouse Rerorders'!F26</f>
        <v>10</v>
      </c>
      <c r="Z26" s="8">
        <f t="shared" si="0"/>
        <v>2</v>
      </c>
      <c r="AA26">
        <f t="shared" si="1"/>
        <v>0.375</v>
      </c>
      <c r="AB26" s="11">
        <f t="shared" si="2"/>
        <v>19.850000000000001</v>
      </c>
      <c r="AC26">
        <f t="shared" si="3"/>
        <v>50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20</v>
      </c>
    </row>
    <row r="28" spans="1:29" x14ac:dyDescent="0.25">
      <c r="A28" t="s">
        <v>27</v>
      </c>
      <c r="B28">
        <v>15</v>
      </c>
      <c r="C28">
        <v>10</v>
      </c>
      <c r="D28">
        <v>0</v>
      </c>
      <c r="E28">
        <v>0</v>
      </c>
      <c r="F28">
        <v>10</v>
      </c>
      <c r="G28">
        <v>10</v>
      </c>
      <c r="H28">
        <v>10</v>
      </c>
      <c r="I28">
        <v>5</v>
      </c>
      <c r="J28">
        <v>0</v>
      </c>
      <c r="K28">
        <f>IF(C28&lt;B28,B28-C28,0)</f>
        <v>5</v>
      </c>
      <c r="L28">
        <f>IF(D28&lt;C28,C28-D28,0)</f>
        <v>10</v>
      </c>
      <c r="M28">
        <f>IF(E28&lt;D28,D28-E28,0)</f>
        <v>0</v>
      </c>
      <c r="N28">
        <f>IF(F28&lt;E28,E28-F28,0)</f>
        <v>0</v>
      </c>
      <c r="O28">
        <f>IF(G28&lt;F28,F28-G28,0)</f>
        <v>0</v>
      </c>
      <c r="P28">
        <f>IF(H28&lt;G28,G28-H28,0)</f>
        <v>0</v>
      </c>
      <c r="Q28">
        <f>IF(I28&lt;H28,H28-I28,0)</f>
        <v>5</v>
      </c>
      <c r="R28">
        <f>IF(J28&lt;I28,I28-J28,0)</f>
        <v>5</v>
      </c>
      <c r="S28">
        <f>IF(T28&lt;=0,T28*B28,T28*B28-B28)</f>
        <v>30</v>
      </c>
      <c r="T28">
        <f>IFERROR(COUNTIF(C28:J28,0),"")</f>
        <v>3</v>
      </c>
      <c r="U28">
        <f>SUM(K28:R28)+S28</f>
        <v>55</v>
      </c>
      <c r="V28">
        <f>MEDIAN(K28:R28)</f>
        <v>2.5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0.375</v>
      </c>
      <c r="AB28" s="11">
        <f t="shared" si="2"/>
        <v>24.88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10</v>
      </c>
      <c r="D29">
        <v>5</v>
      </c>
      <c r="E29">
        <v>15</v>
      </c>
      <c r="F29">
        <v>10</v>
      </c>
      <c r="G29">
        <v>5</v>
      </c>
      <c r="H29">
        <v>5</v>
      </c>
      <c r="I29">
        <v>10</v>
      </c>
      <c r="J29">
        <v>10</v>
      </c>
      <c r="K29">
        <f>IF(C29&lt;B29,B29-C29,0)</f>
        <v>5</v>
      </c>
      <c r="L29">
        <f>IF(D29&lt;C29,C29-D29,0)</f>
        <v>5</v>
      </c>
      <c r="M29">
        <f>IF(E29&lt;D29,D29-E29,0)</f>
        <v>0</v>
      </c>
      <c r="N29">
        <f>IF(F29&lt;E29,E29-F29,0)</f>
        <v>5</v>
      </c>
      <c r="O29">
        <f>IF(G29&lt;F29,F29-G29,0)</f>
        <v>5</v>
      </c>
      <c r="P29">
        <f>IF(H29&lt;G29,G29-H29,0)</f>
        <v>0</v>
      </c>
      <c r="Q29">
        <f>IF(I29&lt;H29,H29-I29,0)</f>
        <v>0</v>
      </c>
      <c r="R29">
        <f>IF(J29&lt;I29,I29-J29,0)</f>
        <v>0</v>
      </c>
      <c r="S29">
        <f>IF(T29&lt;=0,T29*B29,T29*B29-B29)</f>
        <v>0</v>
      </c>
      <c r="T29">
        <f>IFERROR(COUNTIF(C29:J29,0),"")</f>
        <v>0</v>
      </c>
      <c r="U29">
        <f>SUM(K29:R29)+S29</f>
        <v>20</v>
      </c>
      <c r="V29">
        <f>MEDIAN(K29:R29)</f>
        <v>2.5</v>
      </c>
      <c r="W29">
        <f>SUM(K29:R29)</f>
        <v>20</v>
      </c>
      <c r="X29" s="8">
        <f>W29*'Store Warehoouse Rerorders'!J29</f>
        <v>108</v>
      </c>
      <c r="Y29" s="8">
        <f>W29*'Store Warehoouse Rerorders'!F29</f>
        <v>90</v>
      </c>
      <c r="Z29" s="8">
        <f t="shared" si="0"/>
        <v>18</v>
      </c>
      <c r="AA29">
        <f t="shared" si="1"/>
        <v>0</v>
      </c>
      <c r="AB29" s="11">
        <f t="shared" si="2"/>
        <v>20</v>
      </c>
      <c r="AC29">
        <f t="shared" si="3"/>
        <v>45</v>
      </c>
    </row>
    <row r="30" spans="1:29" x14ac:dyDescent="0.25">
      <c r="A30" t="s">
        <v>24</v>
      </c>
      <c r="B30">
        <v>10</v>
      </c>
      <c r="C30">
        <v>5</v>
      </c>
      <c r="D30">
        <v>5</v>
      </c>
      <c r="E30">
        <v>0</v>
      </c>
      <c r="F30">
        <v>0</v>
      </c>
      <c r="G30">
        <v>5</v>
      </c>
      <c r="H30">
        <v>5</v>
      </c>
      <c r="I30">
        <v>5</v>
      </c>
      <c r="J30">
        <v>5</v>
      </c>
      <c r="K30">
        <f>IF(C30&lt;B30,B30-C30,0)</f>
        <v>5</v>
      </c>
      <c r="L30">
        <f>IF(D30&lt;C30,C30-D30,0)</f>
        <v>0</v>
      </c>
      <c r="M30">
        <f>IF(E30&lt;D30,D30-E30,0)</f>
        <v>5</v>
      </c>
      <c r="N30">
        <f>IF(F30&lt;E30,E30-F30,0)</f>
        <v>0</v>
      </c>
      <c r="O30">
        <f>IF(G30&lt;F30,F30-G30,0)</f>
        <v>0</v>
      </c>
      <c r="P30">
        <f>IF(H30&lt;G30,G30-H30,0)</f>
        <v>0</v>
      </c>
      <c r="Q30">
        <f>IF(I30&lt;H30,H30-I30,0)</f>
        <v>0</v>
      </c>
      <c r="R30">
        <f>IF(J30&lt;I30,I30-J30,0)</f>
        <v>0</v>
      </c>
      <c r="S30">
        <f>IF(T30&lt;=0,T30*B30,T30*B30-B30)</f>
        <v>10</v>
      </c>
      <c r="T30">
        <f>IFERROR(COUNTIF(C30:J30,0),"")</f>
        <v>2</v>
      </c>
      <c r="U30">
        <f>SUM(K30:R30)+S30</f>
        <v>20</v>
      </c>
      <c r="V30">
        <f>MEDIAN(K30:R30)</f>
        <v>0</v>
      </c>
      <c r="W30">
        <f>SUM(K30:R30)</f>
        <v>10</v>
      </c>
      <c r="X30" s="8">
        <f>W30*'Store Warehoouse Rerorders'!J30</f>
        <v>96</v>
      </c>
      <c r="Y30" s="8">
        <f>W30*'Store Warehoouse Rerorders'!F30</f>
        <v>80</v>
      </c>
      <c r="Z30" s="8">
        <f t="shared" si="0"/>
        <v>16</v>
      </c>
      <c r="AA30">
        <f t="shared" si="1"/>
        <v>0.25</v>
      </c>
      <c r="AB30" s="11">
        <f t="shared" si="2"/>
        <v>9.8000000000000007</v>
      </c>
      <c r="AC30">
        <f t="shared" si="3"/>
        <v>30</v>
      </c>
    </row>
    <row r="31" spans="1:29" x14ac:dyDescent="0.25">
      <c r="A31" t="s">
        <v>25</v>
      </c>
      <c r="B31">
        <v>10</v>
      </c>
      <c r="C31">
        <v>10</v>
      </c>
      <c r="D31">
        <v>0</v>
      </c>
      <c r="E31">
        <v>5</v>
      </c>
      <c r="F31">
        <v>5</v>
      </c>
      <c r="G31">
        <v>10</v>
      </c>
      <c r="H31">
        <v>5</v>
      </c>
      <c r="I31">
        <v>5</v>
      </c>
      <c r="J31">
        <v>10</v>
      </c>
      <c r="K31">
        <f>IF(C31&lt;B31,B31-C31,0)</f>
        <v>0</v>
      </c>
      <c r="L31">
        <f>IF(D31&lt;C31,C31-D31,0)</f>
        <v>10</v>
      </c>
      <c r="M31">
        <f>IF(E31&lt;D31,D31-E31,0)</f>
        <v>0</v>
      </c>
      <c r="N31">
        <f>IF(F31&lt;E31,E31-F31,0)</f>
        <v>0</v>
      </c>
      <c r="O31">
        <f>IF(G31&lt;F31,F31-G31,0)</f>
        <v>0</v>
      </c>
      <c r="P31">
        <f>IF(H31&lt;G31,G31-H31,0)</f>
        <v>5</v>
      </c>
      <c r="Q31">
        <f>IF(I31&lt;H31,H31-I31,0)</f>
        <v>0</v>
      </c>
      <c r="R31">
        <f>IF(J31&lt;I31,I31-J31,0)</f>
        <v>0</v>
      </c>
      <c r="S31">
        <f>IF(T31&lt;=0,T31*B31,T31*B31-B31)</f>
        <v>0</v>
      </c>
      <c r="T31">
        <f>IFERROR(COUNTIF(C31:J31,0),"")</f>
        <v>1</v>
      </c>
      <c r="U31">
        <f>SUM(K31:R31)+S31</f>
        <v>15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0.125</v>
      </c>
      <c r="AB31" s="11">
        <f t="shared" si="2"/>
        <v>14.933333333333334</v>
      </c>
      <c r="AC31">
        <f t="shared" si="3"/>
        <v>25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2"/>
  <sheetViews>
    <sheetView zoomScale="75" zoomScaleNormal="75" workbookViewId="0">
      <selection activeCell="K1" sqref="K1:AC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10</v>
      </c>
      <c r="D4">
        <v>5</v>
      </c>
      <c r="E4">
        <v>5</v>
      </c>
      <c r="F4">
        <v>10</v>
      </c>
      <c r="G4">
        <v>0</v>
      </c>
      <c r="H4">
        <v>0</v>
      </c>
      <c r="I4">
        <v>12</v>
      </c>
      <c r="J4">
        <v>0</v>
      </c>
      <c r="K4">
        <f>IF(C4&lt;B4,B4-C4,0)</f>
        <v>10</v>
      </c>
      <c r="L4">
        <f>IF(D4&lt;C4,C4-D4,0)</f>
        <v>5</v>
      </c>
      <c r="M4">
        <f>IF(E4&lt;D4,D4-E4,0)</f>
        <v>0</v>
      </c>
      <c r="N4">
        <f>IF(F4&lt;E4,E4-F4,0)</f>
        <v>0</v>
      </c>
      <c r="O4">
        <f>IF(G4&lt;F4,F4-G4,0)</f>
        <v>10</v>
      </c>
      <c r="P4">
        <f>IF(H4&lt;G4,G4-H4,0)</f>
        <v>0</v>
      </c>
      <c r="Q4">
        <f>IF(I4&lt;H4,H4-I4,0)</f>
        <v>0</v>
      </c>
      <c r="R4">
        <f>IF(J4&lt;I4,I4-J4,0)</f>
        <v>12</v>
      </c>
      <c r="S4">
        <f>IF(T4&lt;=0,T4*B4,T4*B4-B4)</f>
        <v>40</v>
      </c>
      <c r="T4">
        <f>IFERROR(COUNTIF(C4:J4,0),"")</f>
        <v>3</v>
      </c>
      <c r="U4">
        <f>SUM(K4:R4)+S4</f>
        <v>77</v>
      </c>
      <c r="V4">
        <f>MEDIAN(K4:R4)</f>
        <v>2.5</v>
      </c>
      <c r="W4">
        <f>SUM(K4:R4)</f>
        <v>37</v>
      </c>
      <c r="X4" s="8">
        <f>W4*'Store Warehoouse Rerorders'!J4</f>
        <v>133.20000000000002</v>
      </c>
      <c r="Y4" s="8">
        <f>W4*'Store Warehoouse Rerorders'!F4</f>
        <v>111</v>
      </c>
      <c r="Z4" s="8">
        <f>X4-Y4</f>
        <v>22.200000000000017</v>
      </c>
      <c r="AA4">
        <f>T4/8</f>
        <v>0.375</v>
      </c>
      <c r="AB4" s="11">
        <f>IFERROR(W4-T4/W4,0)</f>
        <v>36.918918918918919</v>
      </c>
      <c r="AC4">
        <f>W4</f>
        <v>37</v>
      </c>
    </row>
    <row r="5" spans="1:29" x14ac:dyDescent="0.25">
      <c r="A5" t="s">
        <v>3</v>
      </c>
      <c r="B5">
        <v>15</v>
      </c>
      <c r="C5">
        <v>5</v>
      </c>
      <c r="D5">
        <v>5</v>
      </c>
      <c r="E5">
        <v>0</v>
      </c>
      <c r="F5">
        <v>5</v>
      </c>
      <c r="G5">
        <v>5</v>
      </c>
      <c r="H5">
        <v>0</v>
      </c>
      <c r="I5">
        <v>0</v>
      </c>
      <c r="J5">
        <v>5</v>
      </c>
      <c r="K5">
        <f>IF(C5&lt;B5,B5-C5,0)</f>
        <v>10</v>
      </c>
      <c r="L5">
        <f>IF(D5&lt;C5,C5-D5,0)</f>
        <v>0</v>
      </c>
      <c r="M5">
        <f>IF(E5&lt;D5,D5-E5,0)</f>
        <v>5</v>
      </c>
      <c r="N5">
        <f>IF(F5&lt;E5,E5-F5,0)</f>
        <v>0</v>
      </c>
      <c r="O5">
        <f>IF(G5&lt;F5,F5-G5,0)</f>
        <v>0</v>
      </c>
      <c r="P5">
        <f>IF(H5&lt;G5,G5-H5,0)</f>
        <v>5</v>
      </c>
      <c r="Q5">
        <f>IF(I5&lt;H5,H5-I5,0)</f>
        <v>0</v>
      </c>
      <c r="R5">
        <f>IF(J5&lt;I5,I5-J5,0)</f>
        <v>0</v>
      </c>
      <c r="S5">
        <f>IF(T5&lt;=0,T5*B5,T5*B5-B5)</f>
        <v>30</v>
      </c>
      <c r="T5">
        <f>IFERROR(COUNTIF(C5:J5,0),"")</f>
        <v>3</v>
      </c>
      <c r="U5">
        <f>SUM(K5:R5)+S5</f>
        <v>50</v>
      </c>
      <c r="V5">
        <f>MEDIAN(K5:R5)</f>
        <v>0</v>
      </c>
      <c r="W5">
        <f>SUM(K5:R5)</f>
        <v>20</v>
      </c>
      <c r="X5" s="8">
        <f>W5*'Store Warehoouse Rerorders'!J5</f>
        <v>60</v>
      </c>
      <c r="Y5" s="8">
        <f>W5*'Store Warehoouse Rerorders'!F5</f>
        <v>50</v>
      </c>
      <c r="Z5" s="8">
        <f t="shared" ref="Z5:Z31" si="0">X5-Y5</f>
        <v>10</v>
      </c>
      <c r="AA5">
        <f t="shared" ref="AA5:AA31" si="1">T5/8</f>
        <v>0.375</v>
      </c>
      <c r="AB5" s="11">
        <f t="shared" ref="AB5:AB31" si="2">IFERROR(W5-T5/W5,0)</f>
        <v>19.850000000000001</v>
      </c>
      <c r="AC5">
        <f>W5+W4</f>
        <v>57</v>
      </c>
    </row>
    <row r="6" spans="1:29" x14ac:dyDescent="0.25">
      <c r="A6" t="s">
        <v>4</v>
      </c>
      <c r="B6">
        <v>20</v>
      </c>
      <c r="C6">
        <v>15</v>
      </c>
      <c r="D6">
        <v>5</v>
      </c>
      <c r="E6">
        <v>10</v>
      </c>
      <c r="F6">
        <v>5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10</v>
      </c>
      <c r="M6">
        <f>IF(E6&lt;D6,D6-E6,0)</f>
        <v>0</v>
      </c>
      <c r="N6">
        <f>IF(F6&lt;E6,E6-F6,0)</f>
        <v>5</v>
      </c>
      <c r="O6">
        <f>IF(G6&lt;F6,F6-G6,0)</f>
        <v>5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60</v>
      </c>
      <c r="T6">
        <f>IFERROR(COUNTIF(C6:J6,0),"")</f>
        <v>4</v>
      </c>
      <c r="U6">
        <f>SUM(K6:R6)+S6</f>
        <v>85</v>
      </c>
      <c r="V6">
        <f>MEDIAN(K6:R6)</f>
        <v>2.5</v>
      </c>
      <c r="W6">
        <f>SUM(K6:R6)</f>
        <v>25</v>
      </c>
      <c r="X6" s="8">
        <f>W6*'Store Warehoouse Rerorders'!J6</f>
        <v>60</v>
      </c>
      <c r="Y6" s="8">
        <f>W6*'Store Warehoouse Rerorders'!F6</f>
        <v>50</v>
      </c>
      <c r="Z6" s="8">
        <f t="shared" si="0"/>
        <v>10</v>
      </c>
      <c r="AA6">
        <f t="shared" si="1"/>
        <v>0.5</v>
      </c>
      <c r="AB6" s="11">
        <f t="shared" si="2"/>
        <v>24.84</v>
      </c>
      <c r="AC6">
        <f t="shared" ref="AC6:AC31" si="3">W6+W5</f>
        <v>45</v>
      </c>
    </row>
    <row r="7" spans="1:29" x14ac:dyDescent="0.25">
      <c r="A7" t="s">
        <v>5</v>
      </c>
      <c r="B7">
        <v>20</v>
      </c>
      <c r="C7">
        <v>15</v>
      </c>
      <c r="D7">
        <v>10</v>
      </c>
      <c r="E7">
        <v>0</v>
      </c>
      <c r="F7">
        <v>5</v>
      </c>
      <c r="G7">
        <v>10</v>
      </c>
      <c r="H7">
        <v>0</v>
      </c>
      <c r="I7">
        <v>5</v>
      </c>
      <c r="J7">
        <v>20</v>
      </c>
      <c r="K7">
        <f>IF(C7&lt;B7,B7-C7,0)</f>
        <v>5</v>
      </c>
      <c r="L7">
        <f>IF(D7&lt;C7,C7-D7,0)</f>
        <v>5</v>
      </c>
      <c r="M7">
        <f>IF(E7&lt;D7,D7-E7,0)</f>
        <v>10</v>
      </c>
      <c r="N7">
        <f>IF(F7&lt;E7,E7-F7,0)</f>
        <v>0</v>
      </c>
      <c r="O7">
        <f>IF(G7&lt;F7,F7-G7,0)</f>
        <v>0</v>
      </c>
      <c r="P7">
        <f>IF(H7&lt;G7,G7-H7,0)</f>
        <v>10</v>
      </c>
      <c r="Q7">
        <f>IF(I7&lt;H7,H7-I7,0)</f>
        <v>0</v>
      </c>
      <c r="R7">
        <f>IF(J7&lt;I7,I7-J7,0)</f>
        <v>0</v>
      </c>
      <c r="S7">
        <f>IF(T7&lt;=0,T7*B7,T7*B7-B7)</f>
        <v>20</v>
      </c>
      <c r="T7">
        <f>IFERROR(COUNTIF(C7:J7,0),"")</f>
        <v>2</v>
      </c>
      <c r="U7">
        <f>SUM(K7:R7)+S7</f>
        <v>50</v>
      </c>
      <c r="V7">
        <f>MEDIAN(K7:R7)</f>
        <v>2.5</v>
      </c>
      <c r="W7">
        <f>SUM(K7:R7)</f>
        <v>30</v>
      </c>
      <c r="X7" s="8">
        <f>W7*'Store Warehoouse Rerorders'!J7</f>
        <v>126</v>
      </c>
      <c r="Y7" s="8">
        <f>W7*'Store Warehoouse Rerorders'!F7</f>
        <v>105</v>
      </c>
      <c r="Z7" s="8">
        <f t="shared" si="0"/>
        <v>21</v>
      </c>
      <c r="AA7">
        <f t="shared" si="1"/>
        <v>0.25</v>
      </c>
      <c r="AB7" s="11">
        <f t="shared" si="2"/>
        <v>29.933333333333334</v>
      </c>
      <c r="AC7">
        <f t="shared" si="3"/>
        <v>55</v>
      </c>
    </row>
    <row r="8" spans="1:29" x14ac:dyDescent="0.25">
      <c r="A8" t="s">
        <v>2</v>
      </c>
      <c r="B8">
        <v>20</v>
      </c>
      <c r="C8">
        <v>10</v>
      </c>
      <c r="D8">
        <v>5</v>
      </c>
      <c r="E8">
        <v>0</v>
      </c>
      <c r="F8">
        <v>10</v>
      </c>
      <c r="G8">
        <v>15</v>
      </c>
      <c r="H8">
        <v>5</v>
      </c>
      <c r="I8">
        <v>10</v>
      </c>
      <c r="J8">
        <v>5</v>
      </c>
      <c r="K8">
        <f>IF(C8&lt;B8,B8-C8,0)</f>
        <v>10</v>
      </c>
      <c r="L8">
        <f>IF(D8&lt;C8,C8-D8,0)</f>
        <v>5</v>
      </c>
      <c r="M8">
        <f>IF(E8&lt;D8,D8-E8,0)</f>
        <v>5</v>
      </c>
      <c r="N8">
        <f>IF(F8&lt;E8,E8-F8,0)</f>
        <v>0</v>
      </c>
      <c r="O8">
        <f>IF(G8&lt;F8,F8-G8,0)</f>
        <v>0</v>
      </c>
      <c r="P8">
        <f>IF(H8&lt;G8,G8-H8,0)</f>
        <v>10</v>
      </c>
      <c r="Q8">
        <f>IF(I8&lt;H8,H8-I8,0)</f>
        <v>0</v>
      </c>
      <c r="R8">
        <f>IF(J8&lt;I8,I8-J8,0)</f>
        <v>5</v>
      </c>
      <c r="S8">
        <f>IF(T8&lt;=0,T8*B8,T8*B8-B8)</f>
        <v>0</v>
      </c>
      <c r="T8">
        <f>IFERROR(COUNTIF(C8:J8,0),"")</f>
        <v>1</v>
      </c>
      <c r="U8">
        <f>SUM(K8:R8)+S8</f>
        <v>35</v>
      </c>
      <c r="V8">
        <f>MEDIAN(K8:R8)</f>
        <v>5</v>
      </c>
      <c r="W8">
        <f>SUM(K8:R8)</f>
        <v>35</v>
      </c>
      <c r="X8" s="8">
        <f>W8*'Store Warehoouse Rerorders'!J8</f>
        <v>168</v>
      </c>
      <c r="Y8" s="8">
        <f>W8*'Store Warehoouse Rerorders'!F8</f>
        <v>140</v>
      </c>
      <c r="Z8" s="8">
        <f t="shared" si="0"/>
        <v>28</v>
      </c>
      <c r="AA8">
        <f t="shared" si="1"/>
        <v>0.125</v>
      </c>
      <c r="AB8" s="11">
        <f t="shared" si="2"/>
        <v>34.971428571428568</v>
      </c>
      <c r="AC8">
        <f t="shared" si="3"/>
        <v>65</v>
      </c>
    </row>
    <row r="9" spans="1:29" x14ac:dyDescent="0.25">
      <c r="A9" t="s">
        <v>16</v>
      </c>
      <c r="B9">
        <v>20</v>
      </c>
      <c r="C9">
        <v>20</v>
      </c>
      <c r="D9">
        <v>10</v>
      </c>
      <c r="E9">
        <v>5</v>
      </c>
      <c r="F9">
        <v>20</v>
      </c>
      <c r="G9">
        <v>5</v>
      </c>
      <c r="H9">
        <v>20</v>
      </c>
      <c r="I9">
        <v>0</v>
      </c>
      <c r="J9">
        <v>10</v>
      </c>
      <c r="K9">
        <f>IF(C9&lt;B9,B9-C9,0)</f>
        <v>0</v>
      </c>
      <c r="L9">
        <f>IF(D9&lt;C9,C9-D9,0)</f>
        <v>10</v>
      </c>
      <c r="M9">
        <f>IF(E9&lt;D9,D9-E9,0)</f>
        <v>5</v>
      </c>
      <c r="N9">
        <f>IF(F9&lt;E9,E9-F9,0)</f>
        <v>0</v>
      </c>
      <c r="O9">
        <f>IF(G9&lt;F9,F9-G9,0)</f>
        <v>15</v>
      </c>
      <c r="P9">
        <f>IF(H9&lt;G9,G9-H9,0)</f>
        <v>0</v>
      </c>
      <c r="Q9">
        <f>IF(I9&lt;H9,H9-I9,0)</f>
        <v>20</v>
      </c>
      <c r="R9">
        <f>IF(J9&lt;I9,I9-J9,0)</f>
        <v>0</v>
      </c>
      <c r="S9">
        <f>IF(T9&lt;=0,T9*B9,T9*B9-B9)</f>
        <v>0</v>
      </c>
      <c r="T9">
        <f>IFERROR(COUNTIF(C9:J9,0),"")</f>
        <v>1</v>
      </c>
      <c r="U9">
        <f>SUM(K9:R9)+S9</f>
        <v>50</v>
      </c>
      <c r="V9">
        <f>MEDIAN(K9:R9)</f>
        <v>2.5</v>
      </c>
      <c r="W9">
        <f>SUM(K9:R9)</f>
        <v>50</v>
      </c>
      <c r="X9" s="8">
        <f>W9*'Store Warehoouse Rerorders'!J9</f>
        <v>210</v>
      </c>
      <c r="Y9" s="8">
        <f>W9*'Store Warehoouse Rerorders'!F9</f>
        <v>175</v>
      </c>
      <c r="Z9" s="8">
        <f t="shared" si="0"/>
        <v>35</v>
      </c>
      <c r="AA9">
        <f t="shared" si="1"/>
        <v>0.125</v>
      </c>
      <c r="AB9" s="11">
        <f t="shared" si="2"/>
        <v>49.98</v>
      </c>
      <c r="AC9">
        <f t="shared" si="3"/>
        <v>85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50</v>
      </c>
    </row>
    <row r="11" spans="1:29" x14ac:dyDescent="0.25">
      <c r="A11" t="s">
        <v>7</v>
      </c>
      <c r="B11">
        <v>20</v>
      </c>
      <c r="C11">
        <v>15</v>
      </c>
      <c r="D11">
        <v>20</v>
      </c>
      <c r="E11">
        <v>5</v>
      </c>
      <c r="F11">
        <v>0</v>
      </c>
      <c r="G11">
        <v>0</v>
      </c>
      <c r="H11">
        <v>0</v>
      </c>
      <c r="I11">
        <v>15</v>
      </c>
      <c r="J11">
        <v>15</v>
      </c>
      <c r="K11">
        <f>IF(C11&lt;B11,B11-C11,0)</f>
        <v>5</v>
      </c>
      <c r="L11">
        <f>IF(D11&lt;C11,C11-D11,0)</f>
        <v>0</v>
      </c>
      <c r="M11">
        <f>IF(E11&lt;D11,D11-E11,0)</f>
        <v>15</v>
      </c>
      <c r="N11">
        <f>IF(F11&lt;E11,E11-F11,0)</f>
        <v>5</v>
      </c>
      <c r="O11">
        <f>IF(G11&lt;F11,F11-G11,0)</f>
        <v>0</v>
      </c>
      <c r="P11">
        <f>IF(H11&lt;G11,G11-H11,0)</f>
        <v>0</v>
      </c>
      <c r="Q11">
        <f>IF(I11&lt;H11,H11-I11,0)</f>
        <v>0</v>
      </c>
      <c r="R11">
        <f>IF(J11&lt;I11,I11-J11,0)</f>
        <v>0</v>
      </c>
      <c r="S11">
        <f>IF(T11&lt;=0,T11*B11,T11*B11-B11)</f>
        <v>40</v>
      </c>
      <c r="T11">
        <f>IFERROR(COUNTIF(C11:J11,0),"")</f>
        <v>3</v>
      </c>
      <c r="U11">
        <f>SUM(K11:R11)+S11</f>
        <v>65</v>
      </c>
      <c r="V11">
        <f>MEDIAN(K11:R11)</f>
        <v>0</v>
      </c>
      <c r="W11">
        <f>SUM(K11:R11)</f>
        <v>25</v>
      </c>
      <c r="X11" s="8">
        <f>W11*'Store Warehoouse Rerorders'!J11</f>
        <v>90</v>
      </c>
      <c r="Y11" s="8">
        <f>W11*'Store Warehoouse Rerorders'!F11</f>
        <v>75</v>
      </c>
      <c r="Z11" s="8">
        <f t="shared" si="0"/>
        <v>15</v>
      </c>
      <c r="AA11">
        <f t="shared" si="1"/>
        <v>0.375</v>
      </c>
      <c r="AB11" s="11">
        <f t="shared" si="2"/>
        <v>24.88</v>
      </c>
      <c r="AC11">
        <f t="shared" si="3"/>
        <v>25</v>
      </c>
    </row>
    <row r="12" spans="1:29" x14ac:dyDescent="0.25">
      <c r="A12" t="s">
        <v>17</v>
      </c>
      <c r="B12">
        <v>20</v>
      </c>
      <c r="C12">
        <v>10</v>
      </c>
      <c r="D12">
        <v>5</v>
      </c>
      <c r="E12">
        <v>0</v>
      </c>
      <c r="F12">
        <v>0</v>
      </c>
      <c r="G12">
        <v>10</v>
      </c>
      <c r="H12">
        <v>10</v>
      </c>
      <c r="I12">
        <v>5</v>
      </c>
      <c r="J12">
        <v>10</v>
      </c>
      <c r="K12">
        <f>IF(C12&lt;B12,B12-C12,0)</f>
        <v>10</v>
      </c>
      <c r="L12">
        <f>IF(D12&lt;C12,C12-D12,0)</f>
        <v>5</v>
      </c>
      <c r="M12">
        <f>IF(E12&lt;D12,D12-E12,0)</f>
        <v>5</v>
      </c>
      <c r="N12">
        <f>IF(F12&lt;E12,E12-F12,0)</f>
        <v>0</v>
      </c>
      <c r="O12">
        <f>IF(G12&lt;F12,F12-G12,0)</f>
        <v>0</v>
      </c>
      <c r="P12">
        <f>IF(H12&lt;G12,G12-H12,0)</f>
        <v>0</v>
      </c>
      <c r="Q12">
        <f>IF(I12&lt;H12,H12-I12,0)</f>
        <v>5</v>
      </c>
      <c r="R12">
        <f>IF(J12&lt;I12,I12-J12,0)</f>
        <v>0</v>
      </c>
      <c r="S12">
        <f>IF(T12&lt;=0,T12*B12,T12*B12-B12)</f>
        <v>20</v>
      </c>
      <c r="T12">
        <f>IFERROR(COUNTIF(C12:J12,0),"")</f>
        <v>2</v>
      </c>
      <c r="U12">
        <f>SUM(K12:R12)+S12</f>
        <v>45</v>
      </c>
      <c r="V12">
        <f>MEDIAN(K12:R12)</f>
        <v>2.5</v>
      </c>
      <c r="W12">
        <f>SUM(K12:R12)</f>
        <v>25</v>
      </c>
      <c r="X12" s="8">
        <f>W12*'Store Warehoouse Rerorders'!J12</f>
        <v>105</v>
      </c>
      <c r="Y12" s="8">
        <f>W12*'Store Warehoouse Rerorders'!F12</f>
        <v>87.5</v>
      </c>
      <c r="Z12" s="8">
        <f t="shared" si="0"/>
        <v>17.5</v>
      </c>
      <c r="AA12">
        <f t="shared" si="1"/>
        <v>0.25</v>
      </c>
      <c r="AB12" s="11">
        <f t="shared" si="2"/>
        <v>24.92</v>
      </c>
      <c r="AC12">
        <f t="shared" si="3"/>
        <v>50</v>
      </c>
    </row>
    <row r="13" spans="1:29" x14ac:dyDescent="0.25">
      <c r="A13" t="s">
        <v>8</v>
      </c>
      <c r="B13">
        <v>20</v>
      </c>
      <c r="C13">
        <v>15</v>
      </c>
      <c r="D13">
        <v>5</v>
      </c>
      <c r="E13">
        <v>10</v>
      </c>
      <c r="F13">
        <v>0</v>
      </c>
      <c r="G13">
        <v>5</v>
      </c>
      <c r="H13">
        <v>5</v>
      </c>
      <c r="I13">
        <v>0</v>
      </c>
      <c r="J13">
        <v>0</v>
      </c>
      <c r="K13">
        <f>IF(C13&lt;B13,B13-C13,0)</f>
        <v>5</v>
      </c>
      <c r="L13">
        <f>IF(D13&lt;C13,C13-D13,0)</f>
        <v>10</v>
      </c>
      <c r="M13">
        <f>IF(E13&lt;D13,D13-E13,0)</f>
        <v>0</v>
      </c>
      <c r="N13">
        <f>IF(F13&lt;E13,E13-F13,0)</f>
        <v>10</v>
      </c>
      <c r="O13">
        <f>IF(G13&lt;F13,F13-G13,0)</f>
        <v>0</v>
      </c>
      <c r="P13">
        <f>IF(H13&lt;G13,G13-H13,0)</f>
        <v>0</v>
      </c>
      <c r="Q13">
        <f>IF(I13&lt;H13,H13-I13,0)</f>
        <v>5</v>
      </c>
      <c r="R13">
        <f>IF(J13&lt;I13,I13-J13,0)</f>
        <v>0</v>
      </c>
      <c r="S13">
        <f>IF(T13&lt;=0,T13*B13,T13*B13-B13)</f>
        <v>40</v>
      </c>
      <c r="T13">
        <f>IFERROR(COUNTIF(C13:J13,0),"")</f>
        <v>3</v>
      </c>
      <c r="U13">
        <f>SUM(K13:R13)+S13</f>
        <v>70</v>
      </c>
      <c r="V13">
        <f>MEDIAN(K13:R13)</f>
        <v>2.5</v>
      </c>
      <c r="W13">
        <f>SUM(K13:R13)</f>
        <v>30</v>
      </c>
      <c r="X13" s="8">
        <f>W13*'Store Warehoouse Rerorders'!J13</f>
        <v>144</v>
      </c>
      <c r="Y13" s="8">
        <f>W13*'Store Warehoouse Rerorders'!F13</f>
        <v>120</v>
      </c>
      <c r="Z13" s="8">
        <f t="shared" si="0"/>
        <v>24</v>
      </c>
      <c r="AA13">
        <f t="shared" si="1"/>
        <v>0.375</v>
      </c>
      <c r="AB13" s="11">
        <f t="shared" si="2"/>
        <v>29.9</v>
      </c>
      <c r="AC13">
        <f t="shared" si="3"/>
        <v>55</v>
      </c>
    </row>
    <row r="14" spans="1:29" x14ac:dyDescent="0.25">
      <c r="A14" t="s">
        <v>9</v>
      </c>
      <c r="B14">
        <v>20</v>
      </c>
      <c r="C14">
        <v>15</v>
      </c>
      <c r="D14">
        <v>10</v>
      </c>
      <c r="E14">
        <v>0</v>
      </c>
      <c r="F14">
        <v>0</v>
      </c>
      <c r="G14">
        <v>20</v>
      </c>
      <c r="H14">
        <v>10</v>
      </c>
      <c r="I14">
        <v>5</v>
      </c>
      <c r="J14">
        <v>20</v>
      </c>
      <c r="K14">
        <f>IF(C14&lt;B14,B14-C14,0)</f>
        <v>5</v>
      </c>
      <c r="L14">
        <f>IF(D14&lt;C14,C14-D14,0)</f>
        <v>5</v>
      </c>
      <c r="M14">
        <f>IF(E14&lt;D14,D14-E14,0)</f>
        <v>10</v>
      </c>
      <c r="N14">
        <f>IF(F14&lt;E14,E14-F14,0)</f>
        <v>0</v>
      </c>
      <c r="O14">
        <f>IF(G14&lt;F14,F14-G14,0)</f>
        <v>0</v>
      </c>
      <c r="P14">
        <f>IF(H14&lt;G14,G14-H14,0)</f>
        <v>10</v>
      </c>
      <c r="Q14">
        <f>IF(I14&lt;H14,H14-I14,0)</f>
        <v>5</v>
      </c>
      <c r="R14">
        <f>IF(J14&lt;I14,I14-J14,0)</f>
        <v>0</v>
      </c>
      <c r="S14">
        <f>IF(T14&lt;=0,T14*B14,T14*B14-B14)</f>
        <v>20</v>
      </c>
      <c r="T14">
        <f>IFERROR(COUNTIF(C14:J14,0),"")</f>
        <v>2</v>
      </c>
      <c r="U14">
        <f>SUM(K14:R14)+S14</f>
        <v>55</v>
      </c>
      <c r="V14">
        <f>MEDIAN(K14:R14)</f>
        <v>5</v>
      </c>
      <c r="W14">
        <f>SUM(K14:R14)</f>
        <v>35</v>
      </c>
      <c r="X14" s="8">
        <f>W14*'Store Warehoouse Rerorders'!J14</f>
        <v>231</v>
      </c>
      <c r="Y14" s="8">
        <f>W14*'Store Warehoouse Rerorders'!F14</f>
        <v>192.5</v>
      </c>
      <c r="Z14" s="8">
        <f t="shared" si="0"/>
        <v>38.5</v>
      </c>
      <c r="AA14">
        <f t="shared" si="1"/>
        <v>0.25</v>
      </c>
      <c r="AB14" s="11">
        <f t="shared" si="2"/>
        <v>34.942857142857143</v>
      </c>
      <c r="AC14">
        <f t="shared" si="3"/>
        <v>65</v>
      </c>
    </row>
    <row r="15" spans="1:29" x14ac:dyDescent="0.25">
      <c r="A15" t="s">
        <v>15</v>
      </c>
      <c r="B15">
        <v>20</v>
      </c>
      <c r="C15">
        <v>15</v>
      </c>
      <c r="D15">
        <v>5</v>
      </c>
      <c r="E15">
        <v>15</v>
      </c>
      <c r="F15">
        <v>0</v>
      </c>
      <c r="G15">
        <v>15</v>
      </c>
      <c r="H15">
        <v>10</v>
      </c>
      <c r="I15">
        <v>0</v>
      </c>
      <c r="J15">
        <v>10</v>
      </c>
      <c r="K15">
        <f>IF(C15&lt;B15,B15-C15,0)</f>
        <v>5</v>
      </c>
      <c r="L15">
        <f>IF(D15&lt;C15,C15-D15,0)</f>
        <v>10</v>
      </c>
      <c r="M15">
        <f>IF(E15&lt;D15,D15-E15,0)</f>
        <v>0</v>
      </c>
      <c r="N15">
        <f>IF(F15&lt;E15,E15-F15,0)</f>
        <v>15</v>
      </c>
      <c r="O15">
        <f>IF(G15&lt;F15,F15-G15,0)</f>
        <v>0</v>
      </c>
      <c r="P15">
        <f>IF(H15&lt;G15,G15-H15,0)</f>
        <v>5</v>
      </c>
      <c r="Q15">
        <f>IF(I15&lt;H15,H15-I15,0)</f>
        <v>10</v>
      </c>
      <c r="R15">
        <f>IF(J15&lt;I15,I15-J15,0)</f>
        <v>0</v>
      </c>
      <c r="S15">
        <f>IF(T15&lt;=0,T15*B15,T15*B15-B15)</f>
        <v>20</v>
      </c>
      <c r="T15">
        <f>IFERROR(COUNTIF(C15:J15,0),"")</f>
        <v>2</v>
      </c>
      <c r="U15">
        <f>SUM(K15:R15)+S15</f>
        <v>65</v>
      </c>
      <c r="V15">
        <f>MEDIAN(K15:R15)</f>
        <v>5</v>
      </c>
      <c r="W15">
        <f>SUM(K15:R15)</f>
        <v>45</v>
      </c>
      <c r="X15" s="8">
        <f>W15*'Store Warehoouse Rerorders'!J15</f>
        <v>216</v>
      </c>
      <c r="Y15" s="8">
        <f>W15*'Store Warehoouse Rerorders'!F15</f>
        <v>180</v>
      </c>
      <c r="Z15" s="8">
        <f t="shared" si="0"/>
        <v>36</v>
      </c>
      <c r="AA15">
        <f t="shared" si="1"/>
        <v>0.25</v>
      </c>
      <c r="AB15" s="11">
        <f t="shared" si="2"/>
        <v>44.955555555555556</v>
      </c>
      <c r="AC15">
        <f t="shared" si="3"/>
        <v>80</v>
      </c>
    </row>
    <row r="16" spans="1:29" x14ac:dyDescent="0.25">
      <c r="A16" t="s">
        <v>10</v>
      </c>
      <c r="B16">
        <v>20</v>
      </c>
      <c r="C16">
        <v>10</v>
      </c>
      <c r="D16">
        <v>10</v>
      </c>
      <c r="E16">
        <v>20</v>
      </c>
      <c r="F16">
        <v>0</v>
      </c>
      <c r="G16">
        <v>0</v>
      </c>
      <c r="H16">
        <v>5</v>
      </c>
      <c r="I16">
        <v>5</v>
      </c>
      <c r="J16">
        <v>5</v>
      </c>
      <c r="K16">
        <f>IF(C16&lt;B16,B16-C16,0)</f>
        <v>10</v>
      </c>
      <c r="L16">
        <f>IF(D16&lt;C16,C16-D16,0)</f>
        <v>0</v>
      </c>
      <c r="M16">
        <f>IF(E16&lt;D16,D16-E16,0)</f>
        <v>0</v>
      </c>
      <c r="N16">
        <f>IF(F16&lt;E16,E16-F16,0)</f>
        <v>20</v>
      </c>
      <c r="O16">
        <f>IF(G16&lt;F16,F16-G16,0)</f>
        <v>0</v>
      </c>
      <c r="P16">
        <f>IF(H16&lt;G16,G16-H16,0)</f>
        <v>0</v>
      </c>
      <c r="Q16">
        <f>IF(I16&lt;H16,H16-I16,0)</f>
        <v>0</v>
      </c>
      <c r="R16">
        <f>IF(J16&lt;I16,I16-J16,0)</f>
        <v>0</v>
      </c>
      <c r="S16">
        <f>IF(T16&lt;=0,T16*B16,T16*B16-B16)</f>
        <v>20</v>
      </c>
      <c r="T16">
        <f>IFERROR(COUNTIF(C16:J16,0),"")</f>
        <v>2</v>
      </c>
      <c r="U16">
        <f>SUM(K16:R16)+S16</f>
        <v>50</v>
      </c>
      <c r="V16">
        <f>MEDIAN(K16:R16)</f>
        <v>0</v>
      </c>
      <c r="W16">
        <f>SUM(K16:R16)</f>
        <v>30</v>
      </c>
      <c r="X16" s="8">
        <f>W16*'Store Warehoouse Rerorders'!J16</f>
        <v>36</v>
      </c>
      <c r="Y16" s="8">
        <f>W16*'Store Warehoouse Rerorders'!F16</f>
        <v>30</v>
      </c>
      <c r="Z16" s="8">
        <f t="shared" si="0"/>
        <v>6</v>
      </c>
      <c r="AA16">
        <f t="shared" si="1"/>
        <v>0.25</v>
      </c>
      <c r="AB16" s="11">
        <f t="shared" si="2"/>
        <v>29.933333333333334</v>
      </c>
      <c r="AC16">
        <f t="shared" si="3"/>
        <v>75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10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10</v>
      </c>
      <c r="V17">
        <f>MEDIAN(K17:R17)</f>
        <v>0</v>
      </c>
      <c r="W17">
        <f>SUM(K17:R17)</f>
        <v>10</v>
      </c>
      <c r="X17" s="8">
        <f>W17*'Store Warehoouse Rerorders'!J17</f>
        <v>54</v>
      </c>
      <c r="Y17" s="8">
        <f>W17*'Store Warehoouse Rerorders'!F17</f>
        <v>45</v>
      </c>
      <c r="Z17" s="8">
        <f t="shared" si="0"/>
        <v>9</v>
      </c>
      <c r="AA17">
        <f t="shared" si="1"/>
        <v>0</v>
      </c>
      <c r="AB17" s="11">
        <f t="shared" si="2"/>
        <v>10</v>
      </c>
      <c r="AC17">
        <f t="shared" si="3"/>
        <v>40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10</v>
      </c>
    </row>
    <row r="19" spans="1:29" x14ac:dyDescent="0.25">
      <c r="A19" t="s">
        <v>12</v>
      </c>
      <c r="B19">
        <v>20</v>
      </c>
      <c r="C19">
        <v>15</v>
      </c>
      <c r="D19">
        <v>10</v>
      </c>
      <c r="E19">
        <v>20</v>
      </c>
      <c r="F19">
        <v>10</v>
      </c>
      <c r="G19">
        <v>10</v>
      </c>
      <c r="H19">
        <v>0</v>
      </c>
      <c r="I19">
        <v>10</v>
      </c>
      <c r="J19">
        <v>10</v>
      </c>
      <c r="K19">
        <f>IF(C19&lt;B19,B19-C19,0)</f>
        <v>5</v>
      </c>
      <c r="L19">
        <f>IF(D19&lt;C19,C19-D19,0)</f>
        <v>5</v>
      </c>
      <c r="M19">
        <f>IF(E19&lt;D19,D19-E19,0)</f>
        <v>0</v>
      </c>
      <c r="N19">
        <f>IF(F19&lt;E19,E19-F19,0)</f>
        <v>10</v>
      </c>
      <c r="O19">
        <f>IF(G19&lt;F19,F19-G19,0)</f>
        <v>0</v>
      </c>
      <c r="P19">
        <f>IF(H19&lt;G19,G19-H19,0)</f>
        <v>10</v>
      </c>
      <c r="Q19">
        <f>IF(I19&lt;H19,H19-I19,0)</f>
        <v>0</v>
      </c>
      <c r="R19">
        <f>IF(J19&lt;I19,I19-J19,0)</f>
        <v>0</v>
      </c>
      <c r="S19">
        <f>IF(T19&lt;=0,T19*B19,T19*B19-B19)</f>
        <v>0</v>
      </c>
      <c r="T19">
        <f>IFERROR(COUNTIF(C19:J19,0),"")</f>
        <v>1</v>
      </c>
      <c r="U19">
        <f>SUM(K19:R19)+S19</f>
        <v>30</v>
      </c>
      <c r="V19">
        <f>MEDIAN(K19:R19)</f>
        <v>2.5</v>
      </c>
      <c r="W19">
        <f>SUM(K19:R19)</f>
        <v>30</v>
      </c>
      <c r="X19" s="8">
        <f>W19*'Store Warehoouse Rerorders'!J19</f>
        <v>216</v>
      </c>
      <c r="Y19" s="8">
        <f>W19*'Store Warehoouse Rerorders'!F19</f>
        <v>180</v>
      </c>
      <c r="Z19" s="8">
        <f t="shared" si="0"/>
        <v>36</v>
      </c>
      <c r="AA19">
        <f t="shared" si="1"/>
        <v>0.125</v>
      </c>
      <c r="AB19" s="11">
        <f t="shared" si="2"/>
        <v>29.966666666666665</v>
      </c>
      <c r="AC19">
        <f t="shared" si="3"/>
        <v>30</v>
      </c>
    </row>
    <row r="20" spans="1:29" x14ac:dyDescent="0.25">
      <c r="A20" t="s">
        <v>19</v>
      </c>
      <c r="B20">
        <v>20</v>
      </c>
      <c r="C20">
        <v>15</v>
      </c>
      <c r="D20">
        <v>5</v>
      </c>
      <c r="E20">
        <v>20</v>
      </c>
      <c r="F20">
        <v>15</v>
      </c>
      <c r="G20">
        <v>5</v>
      </c>
      <c r="H20">
        <v>5</v>
      </c>
      <c r="I20">
        <v>0</v>
      </c>
      <c r="J20">
        <v>10</v>
      </c>
      <c r="K20">
        <f>IF(C20&lt;B20,B20-C20,0)</f>
        <v>5</v>
      </c>
      <c r="L20">
        <f>IF(D20&lt;C20,C20-D20,0)</f>
        <v>10</v>
      </c>
      <c r="M20">
        <f>IF(E20&lt;D20,D20-E20,0)</f>
        <v>0</v>
      </c>
      <c r="N20">
        <f>IF(F20&lt;E20,E20-F20,0)</f>
        <v>5</v>
      </c>
      <c r="O20">
        <f>IF(G20&lt;F20,F20-G20,0)</f>
        <v>10</v>
      </c>
      <c r="P20">
        <f>IF(H20&lt;G20,G20-H20,0)</f>
        <v>0</v>
      </c>
      <c r="Q20">
        <f>IF(I20&lt;H20,H20-I20,0)</f>
        <v>5</v>
      </c>
      <c r="R20">
        <f>IF(J20&lt;I20,I20-J20,0)</f>
        <v>0</v>
      </c>
      <c r="S20">
        <f>IF(T20&lt;=0,T20*B20,T20*B20-B20)</f>
        <v>0</v>
      </c>
      <c r="T20">
        <f>IFERROR(COUNTIF(C20:J20,0),"")</f>
        <v>1</v>
      </c>
      <c r="U20">
        <f>SUM(K20:R20)+S20</f>
        <v>35</v>
      </c>
      <c r="V20">
        <f>MEDIAN(K20:R20)</f>
        <v>5</v>
      </c>
      <c r="W20">
        <f>SUM(K20:R20)</f>
        <v>35</v>
      </c>
      <c r="X20" s="8">
        <f>W20*'Store Warehoouse Rerorders'!J20</f>
        <v>231</v>
      </c>
      <c r="Y20" s="8">
        <f>W20*'Store Warehoouse Rerorders'!F20</f>
        <v>192.5</v>
      </c>
      <c r="Z20" s="8">
        <f t="shared" si="0"/>
        <v>38.5</v>
      </c>
      <c r="AA20">
        <f t="shared" si="1"/>
        <v>0.125</v>
      </c>
      <c r="AB20" s="11">
        <f t="shared" si="2"/>
        <v>34.971428571428568</v>
      </c>
      <c r="AC20">
        <f t="shared" si="3"/>
        <v>65</v>
      </c>
    </row>
    <row r="21" spans="1:29" x14ac:dyDescent="0.25">
      <c r="A21" t="s">
        <v>14</v>
      </c>
      <c r="B21">
        <v>20</v>
      </c>
      <c r="C21">
        <v>10</v>
      </c>
      <c r="D21">
        <v>15</v>
      </c>
      <c r="E21">
        <v>5</v>
      </c>
      <c r="F21">
        <v>5</v>
      </c>
      <c r="G21">
        <v>10</v>
      </c>
      <c r="H21">
        <v>10</v>
      </c>
      <c r="I21">
        <v>20</v>
      </c>
      <c r="J21">
        <v>20</v>
      </c>
      <c r="K21">
        <f>IF(C21&lt;B21,B21-C21,0)</f>
        <v>10</v>
      </c>
      <c r="L21">
        <f>IF(D21&lt;C21,C21-D21,0)</f>
        <v>0</v>
      </c>
      <c r="M21">
        <f>IF(E21&lt;D21,D21-E21,0)</f>
        <v>10</v>
      </c>
      <c r="N21">
        <f>IF(F21&lt;E21,E21-F21,0)</f>
        <v>0</v>
      </c>
      <c r="O21">
        <f>IF(G21&lt;F21,F21-G21,0)</f>
        <v>0</v>
      </c>
      <c r="P21">
        <f>IF(H21&lt;G21,G21-H21,0)</f>
        <v>0</v>
      </c>
      <c r="Q21">
        <f>IF(I21&lt;H21,H21-I21,0)</f>
        <v>0</v>
      </c>
      <c r="R21">
        <f>IF(J21&lt;I21,I21-J21,0)</f>
        <v>0</v>
      </c>
      <c r="S21">
        <f>IF(T21&lt;=0,T21*B21,T21*B21-B21)</f>
        <v>0</v>
      </c>
      <c r="T21">
        <f>IFERROR(COUNTIF(C21:J21,0),"")</f>
        <v>0</v>
      </c>
      <c r="U21">
        <f>SUM(K21:R21)+S21</f>
        <v>20</v>
      </c>
      <c r="V21">
        <f>MEDIAN(K21:R21)</f>
        <v>0</v>
      </c>
      <c r="W21">
        <f>SUM(K21:R21)</f>
        <v>20</v>
      </c>
      <c r="X21" s="8">
        <f>W21*'Store Warehoouse Rerorders'!J21</f>
        <v>120</v>
      </c>
      <c r="Y21" s="8">
        <f>W21*'Store Warehoouse Rerorders'!F21</f>
        <v>100</v>
      </c>
      <c r="Z21" s="8">
        <f t="shared" si="0"/>
        <v>20</v>
      </c>
      <c r="AA21">
        <f t="shared" si="1"/>
        <v>0</v>
      </c>
      <c r="AB21" s="11">
        <f t="shared" si="2"/>
        <v>20</v>
      </c>
      <c r="AC21">
        <f t="shared" si="3"/>
        <v>55</v>
      </c>
    </row>
    <row r="22" spans="1:29" x14ac:dyDescent="0.25">
      <c r="A22" t="s">
        <v>22</v>
      </c>
      <c r="B22">
        <v>10</v>
      </c>
      <c r="C22">
        <v>10</v>
      </c>
      <c r="D22">
        <v>10</v>
      </c>
      <c r="E22">
        <v>5</v>
      </c>
      <c r="F22">
        <v>0</v>
      </c>
      <c r="G22">
        <v>10</v>
      </c>
      <c r="H22">
        <v>0</v>
      </c>
      <c r="I22">
        <v>5</v>
      </c>
      <c r="J22">
        <v>0</v>
      </c>
      <c r="K22">
        <f>IF(C22&lt;B22,B22-C22,0)</f>
        <v>0</v>
      </c>
      <c r="L22">
        <f>IF(D22&lt;C22,C22-D22,0)</f>
        <v>0</v>
      </c>
      <c r="M22">
        <f>IF(E22&lt;D22,D22-E22,0)</f>
        <v>5</v>
      </c>
      <c r="N22">
        <f>IF(F22&lt;E22,E22-F22,0)</f>
        <v>5</v>
      </c>
      <c r="O22">
        <f>IF(G22&lt;F22,F22-G22,0)</f>
        <v>0</v>
      </c>
      <c r="P22">
        <f>IF(H22&lt;G22,G22-H22,0)</f>
        <v>10</v>
      </c>
      <c r="Q22">
        <f>IF(I22&lt;H22,H22-I22,0)</f>
        <v>0</v>
      </c>
      <c r="R22">
        <f>IF(J22&lt;I22,I22-J22,0)</f>
        <v>5</v>
      </c>
      <c r="S22">
        <f>IF(T22&lt;=0,T22*B22,T22*B22-B22)</f>
        <v>20</v>
      </c>
      <c r="T22">
        <f>IFERROR(COUNTIF(C22:J22,0),"")</f>
        <v>3</v>
      </c>
      <c r="U22">
        <f>SUM(K22:R22)+S22</f>
        <v>45</v>
      </c>
      <c r="V22">
        <f>MEDIAN(K22:R22)</f>
        <v>2.5</v>
      </c>
      <c r="W22">
        <f>SUM(K22:R22)</f>
        <v>25</v>
      </c>
      <c r="X22" s="8">
        <f>W22*'Store Warehoouse Rerorders'!J22</f>
        <v>210</v>
      </c>
      <c r="Y22" s="8">
        <f>W22*'Store Warehoouse Rerorders'!F22</f>
        <v>175</v>
      </c>
      <c r="Z22" s="8">
        <f t="shared" si="0"/>
        <v>35</v>
      </c>
      <c r="AA22">
        <f t="shared" si="1"/>
        <v>0.375</v>
      </c>
      <c r="AB22" s="11">
        <f t="shared" si="2"/>
        <v>24.88</v>
      </c>
      <c r="AC22">
        <f t="shared" si="3"/>
        <v>45</v>
      </c>
    </row>
    <row r="23" spans="1:29" x14ac:dyDescent="0.25">
      <c r="A23" t="s">
        <v>18</v>
      </c>
      <c r="B23">
        <v>10</v>
      </c>
      <c r="C23">
        <v>5</v>
      </c>
      <c r="D23">
        <v>10</v>
      </c>
      <c r="E23">
        <v>10</v>
      </c>
      <c r="F23">
        <v>5</v>
      </c>
      <c r="G23">
        <v>0</v>
      </c>
      <c r="H23">
        <v>5</v>
      </c>
      <c r="I23">
        <v>10</v>
      </c>
      <c r="J23">
        <v>10</v>
      </c>
      <c r="K23">
        <f>IF(C23&lt;B23,B23-C23,0)</f>
        <v>5</v>
      </c>
      <c r="L23">
        <f>IF(D23&lt;C23,C23-D23,0)</f>
        <v>0</v>
      </c>
      <c r="M23">
        <f>IF(E23&lt;D23,D23-E23,0)</f>
        <v>0</v>
      </c>
      <c r="N23">
        <f>IF(F23&lt;E23,E23-F23,0)</f>
        <v>5</v>
      </c>
      <c r="O23">
        <f>IF(G23&lt;F23,F23-G23,0)</f>
        <v>5</v>
      </c>
      <c r="P23">
        <f>IF(H23&lt;G23,G23-H23,0)</f>
        <v>0</v>
      </c>
      <c r="Q23">
        <f>IF(I23&lt;H23,H23-I23,0)</f>
        <v>0</v>
      </c>
      <c r="R23">
        <f>IF(J23&lt;I23,I23-J23,0)</f>
        <v>0</v>
      </c>
      <c r="S23">
        <f>IF(T23&lt;=0,T23*B23,T23*B23-B23)</f>
        <v>0</v>
      </c>
      <c r="T23">
        <f>IFERROR(COUNTIF(C23:J23,0),"")</f>
        <v>1</v>
      </c>
      <c r="U23">
        <f>SUM(K23:R23)+S23</f>
        <v>15</v>
      </c>
      <c r="V23">
        <f>MEDIAN(K23:R23)</f>
        <v>0</v>
      </c>
      <c r="W23">
        <f>SUM(K23:R23)</f>
        <v>15</v>
      </c>
      <c r="X23" s="8">
        <f>W23*'Store Warehoouse Rerorders'!J23</f>
        <v>117</v>
      </c>
      <c r="Y23" s="8">
        <f>W23*'Store Warehoouse Rerorders'!F23</f>
        <v>97.5</v>
      </c>
      <c r="Z23" s="8">
        <f t="shared" si="0"/>
        <v>19.5</v>
      </c>
      <c r="AA23">
        <f t="shared" si="1"/>
        <v>0.125</v>
      </c>
      <c r="AB23" s="11">
        <f t="shared" si="2"/>
        <v>14.933333333333334</v>
      </c>
      <c r="AC23">
        <f t="shared" si="3"/>
        <v>40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15</v>
      </c>
    </row>
    <row r="25" spans="1:29" x14ac:dyDescent="0.25">
      <c r="A25" t="s">
        <v>21</v>
      </c>
      <c r="B25">
        <v>20</v>
      </c>
      <c r="C25">
        <v>15</v>
      </c>
      <c r="D25">
        <v>5</v>
      </c>
      <c r="E25">
        <v>10</v>
      </c>
      <c r="F25">
        <v>5</v>
      </c>
      <c r="G25">
        <v>10</v>
      </c>
      <c r="H25">
        <v>10</v>
      </c>
      <c r="I25">
        <v>15</v>
      </c>
      <c r="J25">
        <v>10</v>
      </c>
      <c r="K25">
        <f>IF(C25&lt;B25,B25-C25,0)</f>
        <v>5</v>
      </c>
      <c r="L25">
        <f>IF(D25&lt;C25,C25-D25,0)</f>
        <v>10</v>
      </c>
      <c r="M25">
        <f>IF(E25&lt;D25,D25-E25,0)</f>
        <v>0</v>
      </c>
      <c r="N25">
        <f>IF(F25&lt;E25,E25-F25,0)</f>
        <v>5</v>
      </c>
      <c r="O25">
        <f>IF(G25&lt;F25,F25-G25,0)</f>
        <v>0</v>
      </c>
      <c r="P25">
        <f>IF(H25&lt;G25,G25-H25,0)</f>
        <v>0</v>
      </c>
      <c r="Q25">
        <f>IF(I25&lt;H25,H25-I25,0)</f>
        <v>0</v>
      </c>
      <c r="R25">
        <f>IF(J25&lt;I25,I25-J25,0)</f>
        <v>5</v>
      </c>
      <c r="S25">
        <f>IF(T25&lt;=0,T25*B25,T25*B25-B25)</f>
        <v>0</v>
      </c>
      <c r="T25">
        <f>IFERROR(COUNTIF(C25:J25,0),"")</f>
        <v>0</v>
      </c>
      <c r="U25">
        <f>SUM(K25:R25)+S25</f>
        <v>25</v>
      </c>
      <c r="V25">
        <f>MEDIAN(K25:R25)</f>
        <v>2.5</v>
      </c>
      <c r="W25">
        <f>SUM(K25:R25)</f>
        <v>25</v>
      </c>
      <c r="X25" s="8">
        <f>W25*'Store Warehoouse Rerorders'!J25</f>
        <v>45</v>
      </c>
      <c r="Y25" s="8">
        <f>W25*'Store Warehoouse Rerorders'!F25</f>
        <v>37.5</v>
      </c>
      <c r="Z25" s="8">
        <f t="shared" si="0"/>
        <v>7.5</v>
      </c>
      <c r="AA25">
        <f t="shared" si="1"/>
        <v>0</v>
      </c>
      <c r="AB25" s="11">
        <f t="shared" si="2"/>
        <v>25</v>
      </c>
      <c r="AC25">
        <f t="shared" si="3"/>
        <v>25</v>
      </c>
    </row>
    <row r="26" spans="1:29" x14ac:dyDescent="0.25">
      <c r="A26" t="s">
        <v>26</v>
      </c>
      <c r="B26">
        <v>10</v>
      </c>
      <c r="C26">
        <v>5</v>
      </c>
      <c r="D26">
        <v>5</v>
      </c>
      <c r="E26">
        <v>0</v>
      </c>
      <c r="F26">
        <v>10</v>
      </c>
      <c r="G26">
        <v>10</v>
      </c>
      <c r="H26">
        <v>10</v>
      </c>
      <c r="I26">
        <v>5</v>
      </c>
      <c r="J26">
        <v>5</v>
      </c>
      <c r="K26">
        <f>IF(C26&lt;B26,B26-C26,0)</f>
        <v>5</v>
      </c>
      <c r="L26">
        <f>IF(D26&lt;C26,C26-D26,0)</f>
        <v>0</v>
      </c>
      <c r="M26">
        <f>IF(E26&lt;D26,D26-E26,0)</f>
        <v>5</v>
      </c>
      <c r="N26">
        <f>IF(F26&lt;E26,E26-F26,0)</f>
        <v>0</v>
      </c>
      <c r="O26">
        <f>IF(G26&lt;F26,F26-G26,0)</f>
        <v>0</v>
      </c>
      <c r="P26">
        <f>IF(H26&lt;G26,G26-H26,0)</f>
        <v>0</v>
      </c>
      <c r="Q26">
        <f>IF(I26&lt;H26,H26-I26,0)</f>
        <v>5</v>
      </c>
      <c r="R26">
        <f>IF(J26&lt;I26,I26-J26,0)</f>
        <v>0</v>
      </c>
      <c r="S26">
        <f>IF(T26&lt;=0,T26*B26,T26*B26-B26)</f>
        <v>0</v>
      </c>
      <c r="T26">
        <f>IFERROR(COUNTIF(C26:J26,0),"")</f>
        <v>1</v>
      </c>
      <c r="U26">
        <f>SUM(K26:R26)+S26</f>
        <v>15</v>
      </c>
      <c r="V26">
        <f>MEDIAN(K26:R26)</f>
        <v>0</v>
      </c>
      <c r="W26">
        <f>SUM(K26:R26)</f>
        <v>15</v>
      </c>
      <c r="X26" s="8">
        <f>W26*'Store Warehoouse Rerorders'!J26</f>
        <v>9</v>
      </c>
      <c r="Y26" s="8">
        <f>W26*'Store Warehoouse Rerorders'!F26</f>
        <v>7.5</v>
      </c>
      <c r="Z26" s="8">
        <f t="shared" si="0"/>
        <v>1.5</v>
      </c>
      <c r="AA26">
        <f t="shared" si="1"/>
        <v>0.125</v>
      </c>
      <c r="AB26" s="11">
        <f t="shared" si="2"/>
        <v>14.933333333333334</v>
      </c>
      <c r="AC26">
        <f t="shared" si="3"/>
        <v>40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15</v>
      </c>
    </row>
    <row r="28" spans="1:29" x14ac:dyDescent="0.25">
      <c r="A28" t="s">
        <v>27</v>
      </c>
      <c r="B28">
        <v>15</v>
      </c>
      <c r="C28">
        <v>10</v>
      </c>
      <c r="D28">
        <v>10</v>
      </c>
      <c r="E28">
        <v>0</v>
      </c>
      <c r="F28">
        <v>5</v>
      </c>
      <c r="G28">
        <v>10</v>
      </c>
      <c r="H28">
        <v>15</v>
      </c>
      <c r="I28">
        <v>15</v>
      </c>
      <c r="J28">
        <v>10</v>
      </c>
      <c r="K28">
        <f>IF(C28&lt;B28,B28-C28,0)</f>
        <v>5</v>
      </c>
      <c r="L28">
        <f>IF(D28&lt;C28,C28-D28,0)</f>
        <v>0</v>
      </c>
      <c r="M28">
        <f>IF(E28&lt;D28,D28-E28,0)</f>
        <v>10</v>
      </c>
      <c r="N28">
        <f>IF(F28&lt;E28,E28-F28,0)</f>
        <v>0</v>
      </c>
      <c r="O28">
        <f>IF(G28&lt;F28,F28-G28,0)</f>
        <v>0</v>
      </c>
      <c r="P28">
        <f>IF(H28&lt;G28,G28-H28,0)</f>
        <v>0</v>
      </c>
      <c r="Q28">
        <f>IF(I28&lt;H28,H28-I28,0)</f>
        <v>0</v>
      </c>
      <c r="R28">
        <f>IF(J28&lt;I28,I28-J28,0)</f>
        <v>5</v>
      </c>
      <c r="S28">
        <f>IF(T28&lt;=0,T28*B28,T28*B28-B28)</f>
        <v>0</v>
      </c>
      <c r="T28">
        <f>IFERROR(COUNTIF(C28:J28,0),"")</f>
        <v>1</v>
      </c>
      <c r="U28">
        <f>SUM(K28:R28)+S28</f>
        <v>20</v>
      </c>
      <c r="V28">
        <f>MEDIAN(K28:R28)</f>
        <v>0</v>
      </c>
      <c r="W28">
        <f>SUM(K28:R28)</f>
        <v>20</v>
      </c>
      <c r="X28" s="8">
        <f>W28*'Store Warehoouse Rerorders'!J28</f>
        <v>72</v>
      </c>
      <c r="Y28" s="8">
        <f>W28*'Store Warehoouse Rerorders'!F28</f>
        <v>60</v>
      </c>
      <c r="Z28" s="8">
        <f t="shared" si="0"/>
        <v>12</v>
      </c>
      <c r="AA28">
        <f t="shared" si="1"/>
        <v>0.125</v>
      </c>
      <c r="AB28" s="11">
        <f t="shared" si="2"/>
        <v>19.95</v>
      </c>
      <c r="AC28">
        <f t="shared" si="3"/>
        <v>20</v>
      </c>
    </row>
    <row r="29" spans="1:29" x14ac:dyDescent="0.25">
      <c r="A29" t="s">
        <v>28</v>
      </c>
      <c r="B29">
        <v>15</v>
      </c>
      <c r="C29">
        <v>15</v>
      </c>
      <c r="D29">
        <v>5</v>
      </c>
      <c r="E29">
        <v>15</v>
      </c>
      <c r="F29">
        <v>5</v>
      </c>
      <c r="G29">
        <v>10</v>
      </c>
      <c r="H29">
        <v>15</v>
      </c>
      <c r="I29">
        <v>5</v>
      </c>
      <c r="J29">
        <v>5</v>
      </c>
      <c r="K29">
        <f>IF(C29&lt;B29,B29-C29,0)</f>
        <v>0</v>
      </c>
      <c r="L29">
        <f>IF(D29&lt;C29,C29-D29,0)</f>
        <v>10</v>
      </c>
      <c r="M29">
        <f>IF(E29&lt;D29,D29-E29,0)</f>
        <v>0</v>
      </c>
      <c r="N29">
        <f>IF(F29&lt;E29,E29-F29,0)</f>
        <v>10</v>
      </c>
      <c r="O29">
        <f>IF(G29&lt;F29,F29-G29,0)</f>
        <v>0</v>
      </c>
      <c r="P29">
        <f>IF(H29&lt;G29,G29-H29,0)</f>
        <v>0</v>
      </c>
      <c r="Q29">
        <f>IF(I29&lt;H29,H29-I29,0)</f>
        <v>10</v>
      </c>
      <c r="R29">
        <f>IF(J29&lt;I29,I29-J29,0)</f>
        <v>0</v>
      </c>
      <c r="S29">
        <f>IF(T29&lt;=0,T29*B29,T29*B29-B29)</f>
        <v>0</v>
      </c>
      <c r="T29">
        <f>IFERROR(COUNTIF(C29:J29,0),"")</f>
        <v>0</v>
      </c>
      <c r="U29">
        <f>SUM(K29:R29)+S29</f>
        <v>30</v>
      </c>
      <c r="V29">
        <f>MEDIAN(K29:R29)</f>
        <v>0</v>
      </c>
      <c r="W29">
        <f>SUM(K29:R29)</f>
        <v>30</v>
      </c>
      <c r="X29" s="8">
        <f>W29*'Store Warehoouse Rerorders'!J29</f>
        <v>162</v>
      </c>
      <c r="Y29" s="8">
        <f>W29*'Store Warehoouse Rerorders'!F29</f>
        <v>135</v>
      </c>
      <c r="Z29" s="8">
        <f t="shared" si="0"/>
        <v>27</v>
      </c>
      <c r="AA29">
        <f t="shared" si="1"/>
        <v>0</v>
      </c>
      <c r="AB29" s="11">
        <f t="shared" si="2"/>
        <v>30</v>
      </c>
      <c r="AC29">
        <f t="shared" si="3"/>
        <v>50</v>
      </c>
    </row>
    <row r="30" spans="1:29" x14ac:dyDescent="0.25">
      <c r="A30" t="s">
        <v>24</v>
      </c>
      <c r="B30">
        <v>10</v>
      </c>
      <c r="C30">
        <v>10</v>
      </c>
      <c r="D30">
        <v>10</v>
      </c>
      <c r="E30">
        <v>0</v>
      </c>
      <c r="F30">
        <v>5</v>
      </c>
      <c r="G30">
        <v>10</v>
      </c>
      <c r="H30">
        <v>5</v>
      </c>
      <c r="I30">
        <v>0</v>
      </c>
      <c r="J30">
        <v>10</v>
      </c>
      <c r="K30">
        <f>IF(C30&lt;B30,B30-C30,0)</f>
        <v>0</v>
      </c>
      <c r="L30">
        <f>IF(D30&lt;C30,C30-D30,0)</f>
        <v>0</v>
      </c>
      <c r="M30">
        <f>IF(E30&lt;D30,D30-E30,0)</f>
        <v>10</v>
      </c>
      <c r="N30">
        <f>IF(F30&lt;E30,E30-F30,0)</f>
        <v>0</v>
      </c>
      <c r="O30">
        <f>IF(G30&lt;F30,F30-G30,0)</f>
        <v>0</v>
      </c>
      <c r="P30">
        <f>IF(H30&lt;G30,G30-H30,0)</f>
        <v>5</v>
      </c>
      <c r="Q30">
        <f>IF(I30&lt;H30,H30-I30,0)</f>
        <v>5</v>
      </c>
      <c r="R30">
        <f>IF(J30&lt;I30,I30-J30,0)</f>
        <v>0</v>
      </c>
      <c r="S30">
        <f>IF(T30&lt;=0,T30*B30,T30*B30-B30)</f>
        <v>10</v>
      </c>
      <c r="T30">
        <f>IFERROR(COUNTIF(C30:J30,0),"")</f>
        <v>2</v>
      </c>
      <c r="U30">
        <f>SUM(K30:R30)+S30</f>
        <v>30</v>
      </c>
      <c r="V30">
        <f>MEDIAN(K30:R30)</f>
        <v>0</v>
      </c>
      <c r="W30">
        <f>SUM(K30:R30)</f>
        <v>20</v>
      </c>
      <c r="X30" s="8">
        <f>W30*'Store Warehoouse Rerorders'!J30</f>
        <v>192</v>
      </c>
      <c r="Y30" s="8">
        <f>W30*'Store Warehoouse Rerorders'!F30</f>
        <v>160</v>
      </c>
      <c r="Z30" s="8">
        <f t="shared" si="0"/>
        <v>32</v>
      </c>
      <c r="AA30">
        <f t="shared" si="1"/>
        <v>0.25</v>
      </c>
      <c r="AB30" s="11">
        <f t="shared" si="2"/>
        <v>19.899999999999999</v>
      </c>
      <c r="AC30">
        <f t="shared" si="3"/>
        <v>50</v>
      </c>
    </row>
    <row r="31" spans="1:29" x14ac:dyDescent="0.25">
      <c r="A31" t="s">
        <v>25</v>
      </c>
      <c r="B31">
        <v>10</v>
      </c>
      <c r="C31">
        <v>5</v>
      </c>
      <c r="D31">
        <v>5</v>
      </c>
      <c r="E31">
        <v>0</v>
      </c>
      <c r="F31">
        <v>0</v>
      </c>
      <c r="G31">
        <v>10</v>
      </c>
      <c r="H31">
        <v>10</v>
      </c>
      <c r="I31">
        <v>0</v>
      </c>
      <c r="J31">
        <v>5</v>
      </c>
      <c r="K31">
        <f>IF(C31&lt;B31,B31-C31,0)</f>
        <v>5</v>
      </c>
      <c r="L31">
        <f>IF(D31&lt;C31,C31-D31,0)</f>
        <v>0</v>
      </c>
      <c r="M31">
        <f>IF(E31&lt;D31,D31-E31,0)</f>
        <v>5</v>
      </c>
      <c r="N31">
        <f>IF(F31&lt;E31,E31-F31,0)</f>
        <v>0</v>
      </c>
      <c r="O31">
        <f>IF(G31&lt;F31,F31-G31,0)</f>
        <v>0</v>
      </c>
      <c r="P31">
        <f>IF(H31&lt;G31,G31-H31,0)</f>
        <v>0</v>
      </c>
      <c r="Q31">
        <f>IF(I31&lt;H31,H31-I31,0)</f>
        <v>10</v>
      </c>
      <c r="R31">
        <f>IF(J31&lt;I31,I31-J31,0)</f>
        <v>0</v>
      </c>
      <c r="S31">
        <f>IF(T31&lt;=0,T31*B31,T31*B31-B31)</f>
        <v>20</v>
      </c>
      <c r="T31">
        <f>IFERROR(COUNTIF(C31:J31,0),"")</f>
        <v>3</v>
      </c>
      <c r="U31">
        <f>SUM(K31:R31)+S31</f>
        <v>40</v>
      </c>
      <c r="V31">
        <f>MEDIAN(K31:R31)</f>
        <v>0</v>
      </c>
      <c r="W31">
        <f>SUM(K31:R31)</f>
        <v>20</v>
      </c>
      <c r="X31" s="8">
        <f>W31*'Store Warehoouse Rerorders'!J31</f>
        <v>84</v>
      </c>
      <c r="Y31" s="8">
        <f>W31*'Store Warehoouse Rerorders'!F31</f>
        <v>70</v>
      </c>
      <c r="Z31" s="8">
        <f t="shared" si="0"/>
        <v>14</v>
      </c>
      <c r="AA31">
        <f t="shared" si="1"/>
        <v>0.375</v>
      </c>
      <c r="AB31" s="11">
        <f t="shared" si="2"/>
        <v>19.850000000000001</v>
      </c>
      <c r="AC31">
        <f t="shared" si="3"/>
        <v>40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2"/>
  <sheetViews>
    <sheetView zoomScale="75" zoomScaleNormal="75" workbookViewId="0">
      <selection activeCell="K1" sqref="K1:AC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</cols>
  <sheetData>
    <row r="1" spans="1:29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37</v>
      </c>
      <c r="R1" s="10" t="s">
        <v>38</v>
      </c>
    </row>
    <row r="2" spans="1:29" ht="30" x14ac:dyDescent="0.25">
      <c r="B2" s="1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s="10" t="s">
        <v>39</v>
      </c>
      <c r="P2" s="10" t="s">
        <v>39</v>
      </c>
      <c r="Q2" s="10" t="s">
        <v>39</v>
      </c>
      <c r="R2" s="10" t="s">
        <v>39</v>
      </c>
      <c r="S2" t="s">
        <v>40</v>
      </c>
      <c r="T2" t="s">
        <v>42</v>
      </c>
      <c r="U2" t="s">
        <v>41</v>
      </c>
      <c r="V2" t="s">
        <v>43</v>
      </c>
      <c r="W2" t="s">
        <v>44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</row>
    <row r="3" spans="1:29" x14ac:dyDescent="0.25">
      <c r="A3" s="2" t="s">
        <v>0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</v>
      </c>
      <c r="B4">
        <v>20</v>
      </c>
      <c r="C4">
        <v>20</v>
      </c>
      <c r="D4">
        <v>10</v>
      </c>
      <c r="E4">
        <v>5</v>
      </c>
      <c r="F4">
        <v>5</v>
      </c>
      <c r="G4">
        <v>0</v>
      </c>
      <c r="H4">
        <v>0</v>
      </c>
      <c r="I4">
        <v>5</v>
      </c>
      <c r="J4">
        <v>20</v>
      </c>
      <c r="K4">
        <f>IF(C4&lt;B4,B4-C4,0)</f>
        <v>0</v>
      </c>
      <c r="L4">
        <f>IF(D4&lt;C4,C4-D4,0)</f>
        <v>10</v>
      </c>
      <c r="M4">
        <f>IF(E4&lt;D4,D4-E4,0)</f>
        <v>5</v>
      </c>
      <c r="N4">
        <f>IF(F4&lt;E4,E4-F4,0)</f>
        <v>0</v>
      </c>
      <c r="O4">
        <f>IF(G4&lt;F4,F4-G4,0)</f>
        <v>5</v>
      </c>
      <c r="P4">
        <f>IF(H4&lt;G4,G4-H4,0)</f>
        <v>0</v>
      </c>
      <c r="Q4">
        <f>IF(I4&lt;H4,H4-I4,0)</f>
        <v>0</v>
      </c>
      <c r="R4">
        <f>IF(J4&lt;I4,I4-J4,0)</f>
        <v>0</v>
      </c>
      <c r="S4">
        <f>IF(T4&lt;=0,T4*B4,T4*B4-B4)</f>
        <v>20</v>
      </c>
      <c r="T4">
        <f>IFERROR(COUNTIF(C4:J4,0),"")</f>
        <v>2</v>
      </c>
      <c r="U4">
        <f>SUM(K4:R4)+S4</f>
        <v>40</v>
      </c>
      <c r="V4">
        <f>MEDIAN(K4:R4)</f>
        <v>0</v>
      </c>
      <c r="W4">
        <f>SUM(K4:R4)</f>
        <v>20</v>
      </c>
      <c r="X4" s="8">
        <f>W4*'Store Warehoouse Rerorders'!J4</f>
        <v>72</v>
      </c>
      <c r="Y4" s="8">
        <f>W4*'Store Warehoouse Rerorders'!F4</f>
        <v>60</v>
      </c>
      <c r="Z4" s="8">
        <f>X4-Y4</f>
        <v>12</v>
      </c>
      <c r="AA4">
        <f>T4/8</f>
        <v>0.25</v>
      </c>
      <c r="AB4" s="11">
        <f>IFERROR(W4-T4/W4,0)</f>
        <v>19.899999999999999</v>
      </c>
      <c r="AC4">
        <f>W4</f>
        <v>20</v>
      </c>
    </row>
    <row r="5" spans="1:29" x14ac:dyDescent="0.25">
      <c r="A5" t="s">
        <v>3</v>
      </c>
      <c r="B5">
        <v>15</v>
      </c>
      <c r="C5">
        <v>5</v>
      </c>
      <c r="D5">
        <v>5</v>
      </c>
      <c r="E5">
        <v>10</v>
      </c>
      <c r="F5">
        <v>5</v>
      </c>
      <c r="G5">
        <v>5</v>
      </c>
      <c r="H5">
        <v>0</v>
      </c>
      <c r="I5">
        <v>0</v>
      </c>
      <c r="J5">
        <v>5</v>
      </c>
      <c r="K5">
        <f>IF(C5&lt;B5,B5-C5,0)</f>
        <v>10</v>
      </c>
      <c r="L5">
        <f>IF(D5&lt;C5,C5-D5,0)</f>
        <v>0</v>
      </c>
      <c r="M5">
        <f>IF(E5&lt;D5,D5-E5,0)</f>
        <v>0</v>
      </c>
      <c r="N5">
        <f>IF(F5&lt;E5,E5-F5,0)</f>
        <v>5</v>
      </c>
      <c r="O5">
        <f>IF(G5&lt;F5,F5-G5,0)</f>
        <v>0</v>
      </c>
      <c r="P5">
        <f>IF(H5&lt;G5,G5-H5,0)</f>
        <v>5</v>
      </c>
      <c r="Q5">
        <f>IF(I5&lt;H5,H5-I5,0)</f>
        <v>0</v>
      </c>
      <c r="R5">
        <f>IF(J5&lt;I5,I5-J5,0)</f>
        <v>0</v>
      </c>
      <c r="S5">
        <f>IF(T5&lt;=0,T5*B5,T5*B5-B5)</f>
        <v>15</v>
      </c>
      <c r="T5">
        <f>IFERROR(COUNTIF(C5:J5,0),"")</f>
        <v>2</v>
      </c>
      <c r="U5">
        <f>SUM(K5:R5)+S5</f>
        <v>35</v>
      </c>
      <c r="V5">
        <f>MEDIAN(K5:R5)</f>
        <v>0</v>
      </c>
      <c r="W5">
        <f>SUM(K5:R5)</f>
        <v>20</v>
      </c>
      <c r="X5" s="8">
        <f>W5*'Store Warehoouse Rerorders'!J5</f>
        <v>60</v>
      </c>
      <c r="Y5" s="8">
        <f>W5*'Store Warehoouse Rerorders'!F5</f>
        <v>50</v>
      </c>
      <c r="Z5" s="8">
        <f t="shared" ref="Z5:Z31" si="0">X5-Y5</f>
        <v>10</v>
      </c>
      <c r="AA5">
        <f t="shared" ref="AA5:AA31" si="1">T5/8</f>
        <v>0.25</v>
      </c>
      <c r="AB5" s="11">
        <f t="shared" ref="AB5:AB31" si="2">IFERROR(W5-T5/W5,0)</f>
        <v>19.899999999999999</v>
      </c>
      <c r="AC5">
        <f>W5+W4</f>
        <v>40</v>
      </c>
    </row>
    <row r="6" spans="1:29" x14ac:dyDescent="0.25">
      <c r="A6" t="s">
        <v>4</v>
      </c>
      <c r="B6">
        <v>20</v>
      </c>
      <c r="C6">
        <v>15</v>
      </c>
      <c r="D6">
        <v>10</v>
      </c>
      <c r="E6">
        <v>5</v>
      </c>
      <c r="F6">
        <v>5</v>
      </c>
      <c r="G6">
        <v>0</v>
      </c>
      <c r="H6">
        <v>0</v>
      </c>
      <c r="I6">
        <v>0</v>
      </c>
      <c r="J6">
        <v>0</v>
      </c>
      <c r="K6">
        <f>IF(C6&lt;B6,B6-C6,0)</f>
        <v>5</v>
      </c>
      <c r="L6">
        <f>IF(D6&lt;C6,C6-D6,0)</f>
        <v>5</v>
      </c>
      <c r="M6">
        <f>IF(E6&lt;D6,D6-E6,0)</f>
        <v>5</v>
      </c>
      <c r="N6">
        <f>IF(F6&lt;E6,E6-F6,0)</f>
        <v>0</v>
      </c>
      <c r="O6">
        <f>IF(G6&lt;F6,F6-G6,0)</f>
        <v>5</v>
      </c>
      <c r="P6">
        <f>IF(H6&lt;G6,G6-H6,0)</f>
        <v>0</v>
      </c>
      <c r="Q6">
        <f>IF(I6&lt;H6,H6-I6,0)</f>
        <v>0</v>
      </c>
      <c r="R6">
        <f>IF(J6&lt;I6,I6-J6,0)</f>
        <v>0</v>
      </c>
      <c r="S6">
        <f>IF(T6&lt;=0,T6*B6,T6*B6-B6)</f>
        <v>60</v>
      </c>
      <c r="T6">
        <f>IFERROR(COUNTIF(C6:J6,0),"")</f>
        <v>4</v>
      </c>
      <c r="U6">
        <f>SUM(K6:R6)+S6</f>
        <v>80</v>
      </c>
      <c r="V6">
        <f>MEDIAN(K6:R6)</f>
        <v>2.5</v>
      </c>
      <c r="W6">
        <f>SUM(K6:R6)</f>
        <v>20</v>
      </c>
      <c r="X6" s="8">
        <f>W6*'Store Warehoouse Rerorders'!J6</f>
        <v>48</v>
      </c>
      <c r="Y6" s="8">
        <f>W6*'Store Warehoouse Rerorders'!F6</f>
        <v>40</v>
      </c>
      <c r="Z6" s="8">
        <f t="shared" si="0"/>
        <v>8</v>
      </c>
      <c r="AA6">
        <f t="shared" si="1"/>
        <v>0.5</v>
      </c>
      <c r="AB6" s="11">
        <f t="shared" si="2"/>
        <v>19.8</v>
      </c>
      <c r="AC6">
        <f t="shared" ref="AC6:AC31" si="3">W6+W5</f>
        <v>40</v>
      </c>
    </row>
    <row r="7" spans="1:29" x14ac:dyDescent="0.25">
      <c r="A7" t="s">
        <v>5</v>
      </c>
      <c r="B7">
        <v>20</v>
      </c>
      <c r="C7">
        <v>20</v>
      </c>
      <c r="D7">
        <v>10</v>
      </c>
      <c r="E7">
        <v>0</v>
      </c>
      <c r="F7">
        <v>5</v>
      </c>
      <c r="G7">
        <v>15</v>
      </c>
      <c r="H7">
        <v>0</v>
      </c>
      <c r="I7">
        <v>20</v>
      </c>
      <c r="J7">
        <v>5</v>
      </c>
      <c r="K7">
        <f>IF(C7&lt;B7,B7-C7,0)</f>
        <v>0</v>
      </c>
      <c r="L7">
        <f>IF(D7&lt;C7,C7-D7,0)</f>
        <v>10</v>
      </c>
      <c r="M7">
        <f>IF(E7&lt;D7,D7-E7,0)</f>
        <v>10</v>
      </c>
      <c r="N7">
        <f>IF(F7&lt;E7,E7-F7,0)</f>
        <v>0</v>
      </c>
      <c r="O7">
        <f>IF(G7&lt;F7,F7-G7,0)</f>
        <v>0</v>
      </c>
      <c r="P7">
        <f>IF(H7&lt;G7,G7-H7,0)</f>
        <v>15</v>
      </c>
      <c r="Q7">
        <f>IF(I7&lt;H7,H7-I7,0)</f>
        <v>0</v>
      </c>
      <c r="R7">
        <f>IF(J7&lt;I7,I7-J7,0)</f>
        <v>15</v>
      </c>
      <c r="S7">
        <f>IF(T7&lt;=0,T7*B7,T7*B7-B7)</f>
        <v>20</v>
      </c>
      <c r="T7">
        <f>IFERROR(COUNTIF(C7:J7,0),"")</f>
        <v>2</v>
      </c>
      <c r="U7">
        <f>SUM(K7:R7)+S7</f>
        <v>70</v>
      </c>
      <c r="V7">
        <f>MEDIAN(K7:R7)</f>
        <v>5</v>
      </c>
      <c r="W7">
        <f>SUM(K7:R7)</f>
        <v>50</v>
      </c>
      <c r="X7" s="8">
        <f>W7*'Store Warehoouse Rerorders'!J7</f>
        <v>210</v>
      </c>
      <c r="Y7" s="8">
        <f>W7*'Store Warehoouse Rerorders'!F7</f>
        <v>175</v>
      </c>
      <c r="Z7" s="8">
        <f t="shared" si="0"/>
        <v>35</v>
      </c>
      <c r="AA7">
        <f t="shared" si="1"/>
        <v>0.25</v>
      </c>
      <c r="AB7" s="11">
        <f t="shared" si="2"/>
        <v>49.96</v>
      </c>
      <c r="AC7">
        <f t="shared" si="3"/>
        <v>70</v>
      </c>
    </row>
    <row r="8" spans="1:29" x14ac:dyDescent="0.25">
      <c r="A8" t="s">
        <v>2</v>
      </c>
      <c r="B8">
        <v>20</v>
      </c>
      <c r="C8">
        <v>15</v>
      </c>
      <c r="D8">
        <v>5</v>
      </c>
      <c r="E8">
        <v>20</v>
      </c>
      <c r="F8">
        <v>10</v>
      </c>
      <c r="G8">
        <v>10</v>
      </c>
      <c r="H8">
        <v>5</v>
      </c>
      <c r="I8">
        <v>0</v>
      </c>
      <c r="J8">
        <v>20</v>
      </c>
      <c r="K8">
        <f>IF(C8&lt;B8,B8-C8,0)</f>
        <v>5</v>
      </c>
      <c r="L8">
        <f>IF(D8&lt;C8,C8-D8,0)</f>
        <v>10</v>
      </c>
      <c r="M8">
        <f>IF(E8&lt;D8,D8-E8,0)</f>
        <v>0</v>
      </c>
      <c r="N8">
        <f>IF(F8&lt;E8,E8-F8,0)</f>
        <v>10</v>
      </c>
      <c r="O8">
        <f>IF(G8&lt;F8,F8-G8,0)</f>
        <v>0</v>
      </c>
      <c r="P8">
        <f>IF(H8&lt;G8,G8-H8,0)</f>
        <v>5</v>
      </c>
      <c r="Q8">
        <f>IF(I8&lt;H8,H8-I8,0)</f>
        <v>5</v>
      </c>
      <c r="R8">
        <f>IF(J8&lt;I8,I8-J8,0)</f>
        <v>0</v>
      </c>
      <c r="S8">
        <f>IF(T8&lt;=0,T8*B8,T8*B8-B8)</f>
        <v>0</v>
      </c>
      <c r="T8">
        <f>IFERROR(COUNTIF(C8:J8,0),"")</f>
        <v>1</v>
      </c>
      <c r="U8">
        <f>SUM(K8:R8)+S8</f>
        <v>35</v>
      </c>
      <c r="V8">
        <f>MEDIAN(K8:R8)</f>
        <v>5</v>
      </c>
      <c r="W8">
        <f>SUM(K8:R8)</f>
        <v>35</v>
      </c>
      <c r="X8" s="8">
        <f>W8*'Store Warehoouse Rerorders'!J8</f>
        <v>168</v>
      </c>
      <c r="Y8" s="8">
        <f>W8*'Store Warehoouse Rerorders'!F8</f>
        <v>140</v>
      </c>
      <c r="Z8" s="8">
        <f t="shared" si="0"/>
        <v>28</v>
      </c>
      <c r="AA8">
        <f t="shared" si="1"/>
        <v>0.125</v>
      </c>
      <c r="AB8" s="11">
        <f t="shared" si="2"/>
        <v>34.971428571428568</v>
      </c>
      <c r="AC8">
        <f t="shared" si="3"/>
        <v>85</v>
      </c>
    </row>
    <row r="9" spans="1:29" x14ac:dyDescent="0.25">
      <c r="A9" t="s">
        <v>16</v>
      </c>
      <c r="B9">
        <v>20</v>
      </c>
      <c r="C9">
        <v>20</v>
      </c>
      <c r="D9">
        <v>15</v>
      </c>
      <c r="E9">
        <v>0</v>
      </c>
      <c r="F9">
        <v>5</v>
      </c>
      <c r="G9">
        <v>10</v>
      </c>
      <c r="H9">
        <v>15</v>
      </c>
      <c r="I9">
        <v>5</v>
      </c>
      <c r="J9">
        <v>10</v>
      </c>
      <c r="K9">
        <f>IF(C9&lt;B9,B9-C9,0)</f>
        <v>0</v>
      </c>
      <c r="L9">
        <f>IF(D9&lt;C9,C9-D9,0)</f>
        <v>5</v>
      </c>
      <c r="M9">
        <f>IF(E9&lt;D9,D9-E9,0)</f>
        <v>15</v>
      </c>
      <c r="N9">
        <f>IF(F9&lt;E9,E9-F9,0)</f>
        <v>0</v>
      </c>
      <c r="O9">
        <f>IF(G9&lt;F9,F9-G9,0)</f>
        <v>0</v>
      </c>
      <c r="P9">
        <f>IF(H9&lt;G9,G9-H9,0)</f>
        <v>0</v>
      </c>
      <c r="Q9">
        <f>IF(I9&lt;H9,H9-I9,0)</f>
        <v>10</v>
      </c>
      <c r="R9">
        <f>IF(J9&lt;I9,I9-J9,0)</f>
        <v>0</v>
      </c>
      <c r="S9">
        <f>IF(T9&lt;=0,T9*B9,T9*B9-B9)</f>
        <v>0</v>
      </c>
      <c r="T9">
        <f>IFERROR(COUNTIF(C9:J9,0),"")</f>
        <v>1</v>
      </c>
      <c r="U9">
        <f>SUM(K9:R9)+S9</f>
        <v>30</v>
      </c>
      <c r="V9">
        <f>MEDIAN(K9:R9)</f>
        <v>0</v>
      </c>
      <c r="W9">
        <f>SUM(K9:R9)</f>
        <v>30</v>
      </c>
      <c r="X9" s="8">
        <f>W9*'Store Warehoouse Rerorders'!J9</f>
        <v>126</v>
      </c>
      <c r="Y9" s="8">
        <f>W9*'Store Warehoouse Rerorders'!F9</f>
        <v>105</v>
      </c>
      <c r="Z9" s="8">
        <f t="shared" si="0"/>
        <v>21</v>
      </c>
      <c r="AA9">
        <f t="shared" si="1"/>
        <v>0.125</v>
      </c>
      <c r="AB9" s="11">
        <f t="shared" si="2"/>
        <v>29.966666666666665</v>
      </c>
      <c r="AC9">
        <f t="shared" si="3"/>
        <v>65</v>
      </c>
    </row>
    <row r="10" spans="1:29" x14ac:dyDescent="0.25">
      <c r="A10" s="2" t="s">
        <v>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3"/>
        <v>30</v>
      </c>
    </row>
    <row r="11" spans="1:29" x14ac:dyDescent="0.25">
      <c r="A11" t="s">
        <v>7</v>
      </c>
      <c r="B11">
        <v>20</v>
      </c>
      <c r="C11">
        <v>15</v>
      </c>
      <c r="D11">
        <v>10</v>
      </c>
      <c r="E11">
        <v>0</v>
      </c>
      <c r="F11">
        <v>5</v>
      </c>
      <c r="G11">
        <v>10</v>
      </c>
      <c r="H11">
        <v>0</v>
      </c>
      <c r="I11">
        <v>5</v>
      </c>
      <c r="J11">
        <v>20</v>
      </c>
      <c r="K11">
        <f>IF(C11&lt;B11,B11-C11,0)</f>
        <v>5</v>
      </c>
      <c r="L11">
        <f>IF(D11&lt;C11,C11-D11,0)</f>
        <v>5</v>
      </c>
      <c r="M11">
        <f>IF(E11&lt;D11,D11-E11,0)</f>
        <v>10</v>
      </c>
      <c r="N11">
        <f>IF(F11&lt;E11,E11-F11,0)</f>
        <v>0</v>
      </c>
      <c r="O11">
        <f>IF(G11&lt;F11,F11-G11,0)</f>
        <v>0</v>
      </c>
      <c r="P11">
        <f>IF(H11&lt;G11,G11-H11,0)</f>
        <v>10</v>
      </c>
      <c r="Q11">
        <f>IF(I11&lt;H11,H11-I11,0)</f>
        <v>0</v>
      </c>
      <c r="R11">
        <f>IF(J11&lt;I11,I11-J11,0)</f>
        <v>0</v>
      </c>
      <c r="S11">
        <f>IF(T11&lt;=0,T11*B11,T11*B11-B11)</f>
        <v>20</v>
      </c>
      <c r="T11">
        <f>IFERROR(COUNTIF(C11:J11,0),"")</f>
        <v>2</v>
      </c>
      <c r="U11">
        <f>SUM(K11:R11)+S11</f>
        <v>50</v>
      </c>
      <c r="V11">
        <f>MEDIAN(K11:R11)</f>
        <v>2.5</v>
      </c>
      <c r="W11">
        <f>SUM(K11:R11)</f>
        <v>30</v>
      </c>
      <c r="X11" s="8">
        <f>W11*'Store Warehoouse Rerorders'!J11</f>
        <v>108</v>
      </c>
      <c r="Y11" s="8">
        <f>W11*'Store Warehoouse Rerorders'!F11</f>
        <v>90</v>
      </c>
      <c r="Z11" s="8">
        <f t="shared" si="0"/>
        <v>18</v>
      </c>
      <c r="AA11">
        <f t="shared" si="1"/>
        <v>0.25</v>
      </c>
      <c r="AB11" s="11">
        <f t="shared" si="2"/>
        <v>29.933333333333334</v>
      </c>
      <c r="AC11">
        <f t="shared" si="3"/>
        <v>30</v>
      </c>
    </row>
    <row r="12" spans="1:29" x14ac:dyDescent="0.25">
      <c r="A12" t="s">
        <v>17</v>
      </c>
      <c r="B12">
        <v>20</v>
      </c>
      <c r="C12">
        <v>10</v>
      </c>
      <c r="D12">
        <v>10</v>
      </c>
      <c r="E12">
        <v>5</v>
      </c>
      <c r="F12">
        <v>0</v>
      </c>
      <c r="G12">
        <v>5</v>
      </c>
      <c r="H12">
        <v>10</v>
      </c>
      <c r="I12">
        <v>10</v>
      </c>
      <c r="J12">
        <v>5</v>
      </c>
      <c r="K12">
        <f>IF(C12&lt;B12,B12-C12,0)</f>
        <v>10</v>
      </c>
      <c r="L12">
        <f>IF(D12&lt;C12,C12-D12,0)</f>
        <v>0</v>
      </c>
      <c r="M12">
        <f>IF(E12&lt;D12,D12-E12,0)</f>
        <v>5</v>
      </c>
      <c r="N12">
        <f>IF(F12&lt;E12,E12-F12,0)</f>
        <v>5</v>
      </c>
      <c r="O12">
        <f>IF(G12&lt;F12,F12-G12,0)</f>
        <v>0</v>
      </c>
      <c r="P12">
        <f>IF(H12&lt;G12,G12-H12,0)</f>
        <v>0</v>
      </c>
      <c r="Q12">
        <f>IF(I12&lt;H12,H12-I12,0)</f>
        <v>0</v>
      </c>
      <c r="R12">
        <f>IF(J12&lt;I12,I12-J12,0)</f>
        <v>5</v>
      </c>
      <c r="S12">
        <f>IF(T12&lt;=0,T12*B12,T12*B12-B12)</f>
        <v>0</v>
      </c>
      <c r="T12">
        <f>IFERROR(COUNTIF(C12:J12,0),"")</f>
        <v>1</v>
      </c>
      <c r="U12">
        <f>SUM(K12:R12)+S12</f>
        <v>25</v>
      </c>
      <c r="V12">
        <f>MEDIAN(K12:R12)</f>
        <v>2.5</v>
      </c>
      <c r="W12">
        <f>SUM(K12:R12)</f>
        <v>25</v>
      </c>
      <c r="X12" s="8">
        <f>W12*'Store Warehoouse Rerorders'!J12</f>
        <v>105</v>
      </c>
      <c r="Y12" s="8">
        <f>W12*'Store Warehoouse Rerorders'!F12</f>
        <v>87.5</v>
      </c>
      <c r="Z12" s="8">
        <f t="shared" si="0"/>
        <v>17.5</v>
      </c>
      <c r="AA12">
        <f t="shared" si="1"/>
        <v>0.125</v>
      </c>
      <c r="AB12" s="11">
        <f t="shared" si="2"/>
        <v>24.96</v>
      </c>
      <c r="AC12">
        <f t="shared" si="3"/>
        <v>55</v>
      </c>
    </row>
    <row r="13" spans="1:29" x14ac:dyDescent="0.25">
      <c r="A13" t="s">
        <v>8</v>
      </c>
      <c r="B13">
        <v>20</v>
      </c>
      <c r="C13">
        <v>20</v>
      </c>
      <c r="D13">
        <v>10</v>
      </c>
      <c r="E13">
        <v>15</v>
      </c>
      <c r="F13">
        <v>0</v>
      </c>
      <c r="G13">
        <v>5</v>
      </c>
      <c r="H13">
        <v>5</v>
      </c>
      <c r="I13">
        <v>20</v>
      </c>
      <c r="J13">
        <v>15</v>
      </c>
      <c r="K13">
        <f>IF(C13&lt;B13,B13-C13,0)</f>
        <v>0</v>
      </c>
      <c r="L13">
        <f>IF(D13&lt;C13,C13-D13,0)</f>
        <v>10</v>
      </c>
      <c r="M13">
        <f>IF(E13&lt;D13,D13-E13,0)</f>
        <v>0</v>
      </c>
      <c r="N13">
        <f>IF(F13&lt;E13,E13-F13,0)</f>
        <v>15</v>
      </c>
      <c r="O13">
        <f>IF(G13&lt;F13,F13-G13,0)</f>
        <v>0</v>
      </c>
      <c r="P13">
        <f>IF(H13&lt;G13,G13-H13,0)</f>
        <v>0</v>
      </c>
      <c r="Q13">
        <f>IF(I13&lt;H13,H13-I13,0)</f>
        <v>0</v>
      </c>
      <c r="R13">
        <f>IF(J13&lt;I13,I13-J13,0)</f>
        <v>5</v>
      </c>
      <c r="S13">
        <f>IF(T13&lt;=0,T13*B13,T13*B13-B13)</f>
        <v>0</v>
      </c>
      <c r="T13">
        <f>IFERROR(COUNTIF(C13:J13,0),"")</f>
        <v>1</v>
      </c>
      <c r="U13">
        <f>SUM(K13:R13)+S13</f>
        <v>30</v>
      </c>
      <c r="V13">
        <f>MEDIAN(K13:R13)</f>
        <v>0</v>
      </c>
      <c r="W13">
        <f>SUM(K13:R13)</f>
        <v>30</v>
      </c>
      <c r="X13" s="8">
        <f>W13*'Store Warehoouse Rerorders'!J13</f>
        <v>144</v>
      </c>
      <c r="Y13" s="8">
        <f>W13*'Store Warehoouse Rerorders'!F13</f>
        <v>120</v>
      </c>
      <c r="Z13" s="8">
        <f t="shared" si="0"/>
        <v>24</v>
      </c>
      <c r="AA13">
        <f t="shared" si="1"/>
        <v>0.125</v>
      </c>
      <c r="AB13" s="11">
        <f t="shared" si="2"/>
        <v>29.966666666666665</v>
      </c>
      <c r="AC13">
        <f t="shared" si="3"/>
        <v>55</v>
      </c>
    </row>
    <row r="14" spans="1:29" x14ac:dyDescent="0.25">
      <c r="A14" t="s">
        <v>9</v>
      </c>
      <c r="B14">
        <v>20</v>
      </c>
      <c r="C14">
        <v>15</v>
      </c>
      <c r="D14">
        <v>10</v>
      </c>
      <c r="E14">
        <v>0</v>
      </c>
      <c r="F14">
        <v>0</v>
      </c>
      <c r="G14">
        <v>10</v>
      </c>
      <c r="H14">
        <v>0</v>
      </c>
      <c r="I14">
        <v>5</v>
      </c>
      <c r="J14">
        <v>5</v>
      </c>
      <c r="K14">
        <f>IF(C14&lt;B14,B14-C14,0)</f>
        <v>5</v>
      </c>
      <c r="L14">
        <f>IF(D14&lt;C14,C14-D14,0)</f>
        <v>5</v>
      </c>
      <c r="M14">
        <f>IF(E14&lt;D14,D14-E14,0)</f>
        <v>10</v>
      </c>
      <c r="N14">
        <f>IF(F14&lt;E14,E14-F14,0)</f>
        <v>0</v>
      </c>
      <c r="O14">
        <f>IF(G14&lt;F14,F14-G14,0)</f>
        <v>0</v>
      </c>
      <c r="P14">
        <f>IF(H14&lt;G14,G14-H14,0)</f>
        <v>10</v>
      </c>
      <c r="Q14">
        <f>IF(I14&lt;H14,H14-I14,0)</f>
        <v>0</v>
      </c>
      <c r="R14">
        <f>IF(J14&lt;I14,I14-J14,0)</f>
        <v>0</v>
      </c>
      <c r="S14">
        <f>IF(T14&lt;=0,T14*B14,T14*B14-B14)</f>
        <v>40</v>
      </c>
      <c r="T14">
        <f>IFERROR(COUNTIF(C14:J14,0),"")</f>
        <v>3</v>
      </c>
      <c r="U14">
        <f>SUM(K14:R14)+S14</f>
        <v>70</v>
      </c>
      <c r="V14">
        <f>MEDIAN(K14:R14)</f>
        <v>2.5</v>
      </c>
      <c r="W14">
        <f>SUM(K14:R14)</f>
        <v>30</v>
      </c>
      <c r="X14" s="8">
        <f>W14*'Store Warehoouse Rerorders'!J14</f>
        <v>198</v>
      </c>
      <c r="Y14" s="8">
        <f>W14*'Store Warehoouse Rerorders'!F14</f>
        <v>165</v>
      </c>
      <c r="Z14" s="8">
        <f t="shared" si="0"/>
        <v>33</v>
      </c>
      <c r="AA14">
        <f t="shared" si="1"/>
        <v>0.375</v>
      </c>
      <c r="AB14" s="11">
        <f t="shared" si="2"/>
        <v>29.9</v>
      </c>
      <c r="AC14">
        <f t="shared" si="3"/>
        <v>60</v>
      </c>
    </row>
    <row r="15" spans="1:29" x14ac:dyDescent="0.25">
      <c r="A15" t="s">
        <v>15</v>
      </c>
      <c r="B15">
        <v>20</v>
      </c>
      <c r="C15">
        <v>10</v>
      </c>
      <c r="D15">
        <v>15</v>
      </c>
      <c r="E15">
        <v>20</v>
      </c>
      <c r="F15">
        <v>0</v>
      </c>
      <c r="G15">
        <v>0</v>
      </c>
      <c r="H15">
        <v>10</v>
      </c>
      <c r="I15">
        <v>10</v>
      </c>
      <c r="J15">
        <v>5</v>
      </c>
      <c r="K15">
        <f>IF(C15&lt;B15,B15-C15,0)</f>
        <v>10</v>
      </c>
      <c r="L15">
        <f>IF(D15&lt;C15,C15-D15,0)</f>
        <v>0</v>
      </c>
      <c r="M15">
        <f>IF(E15&lt;D15,D15-E15,0)</f>
        <v>0</v>
      </c>
      <c r="N15">
        <f>IF(F15&lt;E15,E15-F15,0)</f>
        <v>20</v>
      </c>
      <c r="O15">
        <f>IF(G15&lt;F15,F15-G15,0)</f>
        <v>0</v>
      </c>
      <c r="P15">
        <f>IF(H15&lt;G15,G15-H15,0)</f>
        <v>0</v>
      </c>
      <c r="Q15">
        <f>IF(I15&lt;H15,H15-I15,0)</f>
        <v>0</v>
      </c>
      <c r="R15">
        <f>IF(J15&lt;I15,I15-J15,0)</f>
        <v>5</v>
      </c>
      <c r="S15">
        <f>IF(T15&lt;=0,T15*B15,T15*B15-B15)</f>
        <v>20</v>
      </c>
      <c r="T15">
        <f>IFERROR(COUNTIF(C15:J15,0),"")</f>
        <v>2</v>
      </c>
      <c r="U15">
        <f>SUM(K15:R15)+S15</f>
        <v>55</v>
      </c>
      <c r="V15">
        <f>MEDIAN(K15:R15)</f>
        <v>0</v>
      </c>
      <c r="W15">
        <f>SUM(K15:R15)</f>
        <v>35</v>
      </c>
      <c r="X15" s="8">
        <f>W15*'Store Warehoouse Rerorders'!J15</f>
        <v>168</v>
      </c>
      <c r="Y15" s="8">
        <f>W15*'Store Warehoouse Rerorders'!F15</f>
        <v>140</v>
      </c>
      <c r="Z15" s="8">
        <f t="shared" si="0"/>
        <v>28</v>
      </c>
      <c r="AA15">
        <f t="shared" si="1"/>
        <v>0.25</v>
      </c>
      <c r="AB15" s="11">
        <f t="shared" si="2"/>
        <v>34.942857142857143</v>
      </c>
      <c r="AC15">
        <f t="shared" si="3"/>
        <v>65</v>
      </c>
    </row>
    <row r="16" spans="1:29" x14ac:dyDescent="0.25">
      <c r="A16" t="s">
        <v>10</v>
      </c>
      <c r="B16">
        <v>20</v>
      </c>
      <c r="C16">
        <v>20</v>
      </c>
      <c r="D16">
        <v>10</v>
      </c>
      <c r="E16">
        <v>5</v>
      </c>
      <c r="F16">
        <v>5</v>
      </c>
      <c r="G16">
        <v>20</v>
      </c>
      <c r="H16">
        <v>10</v>
      </c>
      <c r="I16">
        <v>5</v>
      </c>
      <c r="J16">
        <v>15</v>
      </c>
      <c r="K16">
        <f>IF(C16&lt;B16,B16-C16,0)</f>
        <v>0</v>
      </c>
      <c r="L16">
        <f>IF(D16&lt;C16,C16-D16,0)</f>
        <v>10</v>
      </c>
      <c r="M16">
        <f>IF(E16&lt;D16,D16-E16,0)</f>
        <v>5</v>
      </c>
      <c r="N16">
        <f>IF(F16&lt;E16,E16-F16,0)</f>
        <v>0</v>
      </c>
      <c r="O16">
        <f>IF(G16&lt;F16,F16-G16,0)</f>
        <v>0</v>
      </c>
      <c r="P16">
        <f>IF(H16&lt;G16,G16-H16,0)</f>
        <v>10</v>
      </c>
      <c r="Q16">
        <f>IF(I16&lt;H16,H16-I16,0)</f>
        <v>5</v>
      </c>
      <c r="R16">
        <f>IF(J16&lt;I16,I16-J16,0)</f>
        <v>0</v>
      </c>
      <c r="S16">
        <f>IF(T16&lt;=0,T16*B16,T16*B16-B16)</f>
        <v>0</v>
      </c>
      <c r="T16">
        <f>IFERROR(COUNTIF(C16:J16,0),"")</f>
        <v>0</v>
      </c>
      <c r="U16">
        <f>SUM(K16:R16)+S16</f>
        <v>30</v>
      </c>
      <c r="V16">
        <f>MEDIAN(K16:R16)</f>
        <v>2.5</v>
      </c>
      <c r="W16">
        <f>SUM(K16:R16)</f>
        <v>30</v>
      </c>
      <c r="X16" s="8">
        <f>W16*'Store Warehoouse Rerorders'!J16</f>
        <v>36</v>
      </c>
      <c r="Y16" s="8">
        <f>W16*'Store Warehoouse Rerorders'!F16</f>
        <v>30</v>
      </c>
      <c r="Z16" s="8">
        <f t="shared" si="0"/>
        <v>6</v>
      </c>
      <c r="AA16">
        <f t="shared" si="1"/>
        <v>0</v>
      </c>
      <c r="AB16" s="11">
        <f t="shared" si="2"/>
        <v>30</v>
      </c>
      <c r="AC16">
        <f t="shared" si="3"/>
        <v>65</v>
      </c>
    </row>
    <row r="17" spans="1:29" x14ac:dyDescent="0.25">
      <c r="A17" t="s">
        <v>11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f>IF(C17&lt;B17,B17-C17,0)</f>
        <v>0</v>
      </c>
      <c r="L17">
        <f>IF(D17&lt;C17,C17-D17,0)</f>
        <v>0</v>
      </c>
      <c r="M17">
        <f>IF(E17&lt;D17,D17-E17,0)</f>
        <v>0</v>
      </c>
      <c r="N17">
        <f>IF(F17&lt;E17,E17-F17,0)</f>
        <v>0</v>
      </c>
      <c r="O17">
        <f>IF(G17&lt;F17,F17-G17,0)</f>
        <v>0</v>
      </c>
      <c r="P17">
        <f>IF(H17&lt;G17,G17-H17,0)</f>
        <v>0</v>
      </c>
      <c r="Q17">
        <f>IF(I17&lt;H17,H17-I17,0)</f>
        <v>0</v>
      </c>
      <c r="R17">
        <f>IF(J17&lt;I17,I17-J17,0)</f>
        <v>0</v>
      </c>
      <c r="S17">
        <f>IF(T17&lt;=0,T17*B17,T17*B17-B17)</f>
        <v>0</v>
      </c>
      <c r="T17">
        <f>IFERROR(COUNTIF(C17:J17,0),"")</f>
        <v>0</v>
      </c>
      <c r="U17">
        <f>SUM(K17:R17)+S17</f>
        <v>0</v>
      </c>
      <c r="V17">
        <f>MEDIAN(K17:R17)</f>
        <v>0</v>
      </c>
      <c r="W17">
        <f>SUM(K17:R17)</f>
        <v>0</v>
      </c>
      <c r="X17" s="8">
        <f>W17*'Store Warehoouse Rerorders'!J17</f>
        <v>0</v>
      </c>
      <c r="Y17" s="8">
        <f>W17*'Store Warehoouse Rerorders'!F17</f>
        <v>0</v>
      </c>
      <c r="Z17" s="8">
        <f t="shared" si="0"/>
        <v>0</v>
      </c>
      <c r="AA17">
        <f t="shared" si="1"/>
        <v>0</v>
      </c>
      <c r="AB17" s="11">
        <f t="shared" si="2"/>
        <v>0</v>
      </c>
      <c r="AC17">
        <f t="shared" si="3"/>
        <v>30</v>
      </c>
    </row>
    <row r="18" spans="1:29" x14ac:dyDescent="0.25">
      <c r="A18" s="4" t="s">
        <v>13</v>
      </c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>
        <f t="shared" si="3"/>
        <v>0</v>
      </c>
    </row>
    <row r="19" spans="1:29" x14ac:dyDescent="0.25">
      <c r="A19" t="s">
        <v>12</v>
      </c>
      <c r="B19">
        <v>20</v>
      </c>
      <c r="C19">
        <v>20</v>
      </c>
      <c r="D19">
        <v>15</v>
      </c>
      <c r="E19">
        <v>10</v>
      </c>
      <c r="F19">
        <v>0</v>
      </c>
      <c r="G19">
        <v>0</v>
      </c>
      <c r="H19">
        <v>10</v>
      </c>
      <c r="I19">
        <v>5</v>
      </c>
      <c r="J19">
        <v>5</v>
      </c>
      <c r="K19">
        <f>IF(C19&lt;B19,B19-C19,0)</f>
        <v>0</v>
      </c>
      <c r="L19">
        <f>IF(D19&lt;C19,C19-D19,0)</f>
        <v>5</v>
      </c>
      <c r="M19">
        <f>IF(E19&lt;D19,D19-E19,0)</f>
        <v>5</v>
      </c>
      <c r="N19">
        <f>IF(F19&lt;E19,E19-F19,0)</f>
        <v>10</v>
      </c>
      <c r="O19">
        <f>IF(G19&lt;F19,F19-G19,0)</f>
        <v>0</v>
      </c>
      <c r="P19">
        <f>IF(H19&lt;G19,G19-H19,0)</f>
        <v>0</v>
      </c>
      <c r="Q19">
        <f>IF(I19&lt;H19,H19-I19,0)</f>
        <v>5</v>
      </c>
      <c r="R19">
        <f>IF(J19&lt;I19,I19-J19,0)</f>
        <v>0</v>
      </c>
      <c r="S19">
        <f>IF(T19&lt;=0,T19*B19,T19*B19-B19)</f>
        <v>20</v>
      </c>
      <c r="T19">
        <f>IFERROR(COUNTIF(C19:J19,0),"")</f>
        <v>2</v>
      </c>
      <c r="U19">
        <f>SUM(K19:R19)+S19</f>
        <v>45</v>
      </c>
      <c r="V19">
        <f>MEDIAN(K19:R19)</f>
        <v>2.5</v>
      </c>
      <c r="W19">
        <f>SUM(K19:R19)</f>
        <v>25</v>
      </c>
      <c r="X19" s="8">
        <f>W19*'Store Warehoouse Rerorders'!J19</f>
        <v>180</v>
      </c>
      <c r="Y19" s="8">
        <f>W19*'Store Warehoouse Rerorders'!F19</f>
        <v>150</v>
      </c>
      <c r="Z19" s="8">
        <f t="shared" si="0"/>
        <v>30</v>
      </c>
      <c r="AA19">
        <f t="shared" si="1"/>
        <v>0.25</v>
      </c>
      <c r="AB19" s="11">
        <f t="shared" si="2"/>
        <v>24.92</v>
      </c>
      <c r="AC19">
        <f t="shared" si="3"/>
        <v>25</v>
      </c>
    </row>
    <row r="20" spans="1:29" x14ac:dyDescent="0.25">
      <c r="A20" t="s">
        <v>19</v>
      </c>
      <c r="B20">
        <v>20</v>
      </c>
      <c r="C20">
        <v>10</v>
      </c>
      <c r="D20">
        <v>0</v>
      </c>
      <c r="E20">
        <v>10</v>
      </c>
      <c r="F20">
        <v>10</v>
      </c>
      <c r="G20">
        <v>10</v>
      </c>
      <c r="H20">
        <v>5</v>
      </c>
      <c r="I20">
        <v>10</v>
      </c>
      <c r="J20">
        <v>0</v>
      </c>
      <c r="K20">
        <f>IF(C20&lt;B20,B20-C20,0)</f>
        <v>10</v>
      </c>
      <c r="L20">
        <f>IF(D20&lt;C20,C20-D20,0)</f>
        <v>10</v>
      </c>
      <c r="M20">
        <f>IF(E20&lt;D20,D20-E20,0)</f>
        <v>0</v>
      </c>
      <c r="N20">
        <f>IF(F20&lt;E20,E20-F20,0)</f>
        <v>0</v>
      </c>
      <c r="O20">
        <f>IF(G20&lt;F20,F20-G20,0)</f>
        <v>0</v>
      </c>
      <c r="P20">
        <f>IF(H20&lt;G20,G20-H20,0)</f>
        <v>5</v>
      </c>
      <c r="Q20">
        <f>IF(I20&lt;H20,H20-I20,0)</f>
        <v>0</v>
      </c>
      <c r="R20">
        <f>IF(J20&lt;I20,I20-J20,0)</f>
        <v>10</v>
      </c>
      <c r="S20">
        <f>IF(T20&lt;=0,T20*B20,T20*B20-B20)</f>
        <v>20</v>
      </c>
      <c r="T20">
        <f>IFERROR(COUNTIF(C20:J20,0),"")</f>
        <v>2</v>
      </c>
      <c r="U20">
        <f>SUM(K20:R20)+S20</f>
        <v>55</v>
      </c>
      <c r="V20">
        <f>MEDIAN(K20:R20)</f>
        <v>2.5</v>
      </c>
      <c r="W20">
        <f>SUM(K20:R20)</f>
        <v>35</v>
      </c>
      <c r="X20" s="8">
        <f>W20*'Store Warehoouse Rerorders'!J20</f>
        <v>231</v>
      </c>
      <c r="Y20" s="8">
        <f>W20*'Store Warehoouse Rerorders'!F20</f>
        <v>192.5</v>
      </c>
      <c r="Z20" s="8">
        <f t="shared" si="0"/>
        <v>38.5</v>
      </c>
      <c r="AA20">
        <f t="shared" si="1"/>
        <v>0.25</v>
      </c>
      <c r="AB20" s="11">
        <f t="shared" si="2"/>
        <v>34.942857142857143</v>
      </c>
      <c r="AC20">
        <f t="shared" si="3"/>
        <v>60</v>
      </c>
    </row>
    <row r="21" spans="1:29" x14ac:dyDescent="0.25">
      <c r="A21" t="s">
        <v>14</v>
      </c>
      <c r="B21">
        <v>20</v>
      </c>
      <c r="C21">
        <v>15</v>
      </c>
      <c r="D21">
        <v>5</v>
      </c>
      <c r="E21">
        <v>5</v>
      </c>
      <c r="F21">
        <v>0</v>
      </c>
      <c r="G21">
        <v>5</v>
      </c>
      <c r="H21">
        <v>0</v>
      </c>
      <c r="I21">
        <v>10</v>
      </c>
      <c r="J21">
        <v>5</v>
      </c>
      <c r="K21">
        <f>IF(C21&lt;B21,B21-C21,0)</f>
        <v>5</v>
      </c>
      <c r="L21">
        <f>IF(D21&lt;C21,C21-D21,0)</f>
        <v>10</v>
      </c>
      <c r="M21">
        <f>IF(E21&lt;D21,D21-E21,0)</f>
        <v>0</v>
      </c>
      <c r="N21">
        <f>IF(F21&lt;E21,E21-F21,0)</f>
        <v>5</v>
      </c>
      <c r="O21">
        <f>IF(G21&lt;F21,F21-G21,0)</f>
        <v>0</v>
      </c>
      <c r="P21">
        <f>IF(H21&lt;G21,G21-H21,0)</f>
        <v>5</v>
      </c>
      <c r="Q21">
        <f>IF(I21&lt;H21,H21-I21,0)</f>
        <v>0</v>
      </c>
      <c r="R21">
        <f>IF(J21&lt;I21,I21-J21,0)</f>
        <v>5</v>
      </c>
      <c r="S21">
        <f>IF(T21&lt;=0,T21*B21,T21*B21-B21)</f>
        <v>20</v>
      </c>
      <c r="T21">
        <f>IFERROR(COUNTIF(C21:J21,0),"")</f>
        <v>2</v>
      </c>
      <c r="U21">
        <f>SUM(K21:R21)+S21</f>
        <v>50</v>
      </c>
      <c r="V21">
        <f>MEDIAN(K21:R21)</f>
        <v>5</v>
      </c>
      <c r="W21">
        <f>SUM(K21:R21)</f>
        <v>30</v>
      </c>
      <c r="X21" s="8">
        <f>W21*'Store Warehoouse Rerorders'!J21</f>
        <v>180</v>
      </c>
      <c r="Y21" s="8">
        <f>W21*'Store Warehoouse Rerorders'!F21</f>
        <v>150</v>
      </c>
      <c r="Z21" s="8">
        <f t="shared" si="0"/>
        <v>30</v>
      </c>
      <c r="AA21">
        <f t="shared" si="1"/>
        <v>0.25</v>
      </c>
      <c r="AB21" s="11">
        <f t="shared" si="2"/>
        <v>29.933333333333334</v>
      </c>
      <c r="AC21">
        <f t="shared" si="3"/>
        <v>65</v>
      </c>
    </row>
    <row r="22" spans="1:29" x14ac:dyDescent="0.25">
      <c r="A22" t="s">
        <v>22</v>
      </c>
      <c r="B22">
        <v>10</v>
      </c>
      <c r="C22">
        <v>10</v>
      </c>
      <c r="D22">
        <v>5</v>
      </c>
      <c r="E22">
        <v>10</v>
      </c>
      <c r="F22">
        <v>10</v>
      </c>
      <c r="G22">
        <v>5</v>
      </c>
      <c r="H22">
        <v>0</v>
      </c>
      <c r="I22">
        <v>0</v>
      </c>
      <c r="J22">
        <v>0</v>
      </c>
      <c r="K22">
        <f>IF(C22&lt;B22,B22-C22,0)</f>
        <v>0</v>
      </c>
      <c r="L22">
        <f>IF(D22&lt;C22,C22-D22,0)</f>
        <v>5</v>
      </c>
      <c r="M22">
        <f>IF(E22&lt;D22,D22-E22,0)</f>
        <v>0</v>
      </c>
      <c r="N22">
        <f>IF(F22&lt;E22,E22-F22,0)</f>
        <v>0</v>
      </c>
      <c r="O22">
        <f>IF(G22&lt;F22,F22-G22,0)</f>
        <v>5</v>
      </c>
      <c r="P22">
        <f>IF(H22&lt;G22,G22-H22,0)</f>
        <v>5</v>
      </c>
      <c r="Q22">
        <f>IF(I22&lt;H22,H22-I22,0)</f>
        <v>0</v>
      </c>
      <c r="R22">
        <f>IF(J22&lt;I22,I22-J22,0)</f>
        <v>0</v>
      </c>
      <c r="S22">
        <f>IF(T22&lt;=0,T22*B22,T22*B22-B22)</f>
        <v>20</v>
      </c>
      <c r="T22">
        <f>IFERROR(COUNTIF(C22:J22,0),"")</f>
        <v>3</v>
      </c>
      <c r="U22">
        <f>SUM(K22:R22)+S22</f>
        <v>35</v>
      </c>
      <c r="V22">
        <f>MEDIAN(K22:R22)</f>
        <v>0</v>
      </c>
      <c r="W22">
        <f>SUM(K22:R22)</f>
        <v>15</v>
      </c>
      <c r="X22" s="8">
        <f>W22*'Store Warehoouse Rerorders'!J22</f>
        <v>126</v>
      </c>
      <c r="Y22" s="8">
        <f>W22*'Store Warehoouse Rerorders'!F22</f>
        <v>105</v>
      </c>
      <c r="Z22" s="8">
        <f t="shared" si="0"/>
        <v>21</v>
      </c>
      <c r="AA22">
        <f t="shared" si="1"/>
        <v>0.375</v>
      </c>
      <c r="AB22" s="11">
        <f t="shared" si="2"/>
        <v>14.8</v>
      </c>
      <c r="AC22">
        <f t="shared" si="3"/>
        <v>45</v>
      </c>
    </row>
    <row r="23" spans="1:29" x14ac:dyDescent="0.25">
      <c r="A23" t="s">
        <v>18</v>
      </c>
      <c r="B23">
        <v>10</v>
      </c>
      <c r="C23">
        <v>10</v>
      </c>
      <c r="D23">
        <v>5</v>
      </c>
      <c r="E23">
        <v>5</v>
      </c>
      <c r="F23">
        <v>0</v>
      </c>
      <c r="G23">
        <v>5</v>
      </c>
      <c r="H23">
        <v>5</v>
      </c>
      <c r="I23">
        <v>10</v>
      </c>
      <c r="J23">
        <v>5</v>
      </c>
      <c r="K23">
        <f>IF(C23&lt;B23,B23-C23,0)</f>
        <v>0</v>
      </c>
      <c r="L23">
        <f>IF(D23&lt;C23,C23-D23,0)</f>
        <v>5</v>
      </c>
      <c r="M23">
        <f>IF(E23&lt;D23,D23-E23,0)</f>
        <v>0</v>
      </c>
      <c r="N23">
        <f>IF(F23&lt;E23,E23-F23,0)</f>
        <v>5</v>
      </c>
      <c r="O23">
        <f>IF(G23&lt;F23,F23-G23,0)</f>
        <v>0</v>
      </c>
      <c r="P23">
        <f>IF(H23&lt;G23,G23-H23,0)</f>
        <v>0</v>
      </c>
      <c r="Q23">
        <f>IF(I23&lt;H23,H23-I23,0)</f>
        <v>0</v>
      </c>
      <c r="R23">
        <f>IF(J23&lt;I23,I23-J23,0)</f>
        <v>5</v>
      </c>
      <c r="S23">
        <f>IF(T23&lt;=0,T23*B23,T23*B23-B23)</f>
        <v>0</v>
      </c>
      <c r="T23">
        <f>IFERROR(COUNTIF(C23:J23,0),"")</f>
        <v>1</v>
      </c>
      <c r="U23">
        <f>SUM(K23:R23)+S23</f>
        <v>15</v>
      </c>
      <c r="V23">
        <f>MEDIAN(K23:R23)</f>
        <v>0</v>
      </c>
      <c r="W23">
        <f>SUM(K23:R23)</f>
        <v>15</v>
      </c>
      <c r="X23" s="8">
        <f>W23*'Store Warehoouse Rerorders'!J23</f>
        <v>117</v>
      </c>
      <c r="Y23" s="8">
        <f>W23*'Store Warehoouse Rerorders'!F23</f>
        <v>97.5</v>
      </c>
      <c r="Z23" s="8">
        <f t="shared" si="0"/>
        <v>19.5</v>
      </c>
      <c r="AA23">
        <f t="shared" si="1"/>
        <v>0.125</v>
      </c>
      <c r="AB23" s="11">
        <f t="shared" si="2"/>
        <v>14.933333333333334</v>
      </c>
      <c r="AC23">
        <f t="shared" si="3"/>
        <v>30</v>
      </c>
    </row>
    <row r="24" spans="1:29" x14ac:dyDescent="0.25">
      <c r="A24" s="2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3"/>
        <v>15</v>
      </c>
    </row>
    <row r="25" spans="1:29" x14ac:dyDescent="0.25">
      <c r="A25" t="s">
        <v>21</v>
      </c>
      <c r="B25">
        <v>20</v>
      </c>
      <c r="C25">
        <v>10</v>
      </c>
      <c r="D25">
        <v>10</v>
      </c>
      <c r="E25">
        <v>5</v>
      </c>
      <c r="F25">
        <v>15</v>
      </c>
      <c r="G25">
        <v>5</v>
      </c>
      <c r="H25">
        <v>10</v>
      </c>
      <c r="I25">
        <v>10</v>
      </c>
      <c r="J25">
        <v>5</v>
      </c>
      <c r="K25">
        <f>IF(C25&lt;B25,B25-C25,0)</f>
        <v>10</v>
      </c>
      <c r="L25">
        <f>IF(D25&lt;C25,C25-D25,0)</f>
        <v>0</v>
      </c>
      <c r="M25">
        <f>IF(E25&lt;D25,D25-E25,0)</f>
        <v>5</v>
      </c>
      <c r="N25">
        <f>IF(F25&lt;E25,E25-F25,0)</f>
        <v>0</v>
      </c>
      <c r="O25">
        <f>IF(G25&lt;F25,F25-G25,0)</f>
        <v>10</v>
      </c>
      <c r="P25">
        <f>IF(H25&lt;G25,G25-H25,0)</f>
        <v>0</v>
      </c>
      <c r="Q25">
        <f>IF(I25&lt;H25,H25-I25,0)</f>
        <v>0</v>
      </c>
      <c r="R25">
        <f>IF(J25&lt;I25,I25-J25,0)</f>
        <v>5</v>
      </c>
      <c r="S25">
        <f>IF(T25&lt;=0,T25*B25,T25*B25-B25)</f>
        <v>0</v>
      </c>
      <c r="T25">
        <f>IFERROR(COUNTIF(C25:J25,0),"")</f>
        <v>0</v>
      </c>
      <c r="U25">
        <f>SUM(K25:R25)+S25</f>
        <v>30</v>
      </c>
      <c r="V25">
        <f>MEDIAN(K25:R25)</f>
        <v>2.5</v>
      </c>
      <c r="W25">
        <f>SUM(K25:R25)</f>
        <v>30</v>
      </c>
      <c r="X25" s="8">
        <f>W25*'Store Warehoouse Rerorders'!J25</f>
        <v>54</v>
      </c>
      <c r="Y25" s="8">
        <f>W25*'Store Warehoouse Rerorders'!F25</f>
        <v>45</v>
      </c>
      <c r="Z25" s="8">
        <f t="shared" si="0"/>
        <v>9</v>
      </c>
      <c r="AA25">
        <f t="shared" si="1"/>
        <v>0</v>
      </c>
      <c r="AB25" s="11">
        <f t="shared" si="2"/>
        <v>30</v>
      </c>
      <c r="AC25">
        <f t="shared" si="3"/>
        <v>30</v>
      </c>
    </row>
    <row r="26" spans="1:29" x14ac:dyDescent="0.25">
      <c r="A26" t="s">
        <v>26</v>
      </c>
      <c r="B26">
        <v>10</v>
      </c>
      <c r="C26">
        <v>5</v>
      </c>
      <c r="D26">
        <v>10</v>
      </c>
      <c r="E26">
        <v>0</v>
      </c>
      <c r="F26">
        <v>5</v>
      </c>
      <c r="G26">
        <v>5</v>
      </c>
      <c r="H26">
        <v>5</v>
      </c>
      <c r="I26">
        <v>0</v>
      </c>
      <c r="J26">
        <v>0</v>
      </c>
      <c r="K26">
        <f>IF(C26&lt;B26,B26-C26,0)</f>
        <v>5</v>
      </c>
      <c r="L26">
        <f>IF(D26&lt;C26,C26-D26,0)</f>
        <v>0</v>
      </c>
      <c r="M26">
        <f>IF(E26&lt;D26,D26-E26,0)</f>
        <v>10</v>
      </c>
      <c r="N26">
        <f>IF(F26&lt;E26,E26-F26,0)</f>
        <v>0</v>
      </c>
      <c r="O26">
        <f>IF(G26&lt;F26,F26-G26,0)</f>
        <v>0</v>
      </c>
      <c r="P26">
        <f>IF(H26&lt;G26,G26-H26,0)</f>
        <v>0</v>
      </c>
      <c r="Q26">
        <f>IF(I26&lt;H26,H26-I26,0)</f>
        <v>5</v>
      </c>
      <c r="R26">
        <f>IF(J26&lt;I26,I26-J26,0)</f>
        <v>0</v>
      </c>
      <c r="S26">
        <f>IF(T26&lt;=0,T26*B26,T26*B26-B26)</f>
        <v>20</v>
      </c>
      <c r="T26">
        <f>IFERROR(COUNTIF(C26:J26,0),"")</f>
        <v>3</v>
      </c>
      <c r="U26">
        <f>SUM(K26:R26)+S26</f>
        <v>40</v>
      </c>
      <c r="V26">
        <f>MEDIAN(K26:R26)</f>
        <v>0</v>
      </c>
      <c r="W26">
        <f>SUM(K26:R26)</f>
        <v>20</v>
      </c>
      <c r="X26" s="8">
        <f>W26*'Store Warehoouse Rerorders'!J26</f>
        <v>12</v>
      </c>
      <c r="Y26" s="8">
        <f>W26*'Store Warehoouse Rerorders'!F26</f>
        <v>10</v>
      </c>
      <c r="Z26" s="8">
        <f t="shared" si="0"/>
        <v>2</v>
      </c>
      <c r="AA26">
        <f t="shared" si="1"/>
        <v>0.375</v>
      </c>
      <c r="AB26" s="11">
        <f t="shared" si="2"/>
        <v>19.850000000000001</v>
      </c>
      <c r="AC26">
        <f t="shared" si="3"/>
        <v>50</v>
      </c>
    </row>
    <row r="27" spans="1:29" x14ac:dyDescent="0.25">
      <c r="A27" t="s">
        <v>23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f>IF(C27&lt;B27,B27-C27,0)</f>
        <v>0</v>
      </c>
      <c r="L27">
        <f>IF(D27&lt;C27,C27-D27,0)</f>
        <v>0</v>
      </c>
      <c r="M27">
        <f>IF(E27&lt;D27,D27-E27,0)</f>
        <v>0</v>
      </c>
      <c r="N27">
        <f>IF(F27&lt;E27,E27-F27,0)</f>
        <v>0</v>
      </c>
      <c r="O27">
        <f>IF(G27&lt;F27,F27-G27,0)</f>
        <v>0</v>
      </c>
      <c r="P27">
        <f>IF(H27&lt;G27,G27-H27,0)</f>
        <v>0</v>
      </c>
      <c r="Q27">
        <f>IF(I27&lt;H27,H27-I27,0)</f>
        <v>0</v>
      </c>
      <c r="R27">
        <f>IF(J27&lt;I27,I27-J27,0)</f>
        <v>0</v>
      </c>
      <c r="S27">
        <f>IF(T27&lt;=0,T27*B27,T27*B27-B27)</f>
        <v>0</v>
      </c>
      <c r="T27">
        <f>IFERROR(COUNTIF(C27:J27,0),"")</f>
        <v>0</v>
      </c>
      <c r="U27">
        <f>SUM(K27:R27)+S27</f>
        <v>0</v>
      </c>
      <c r="V27">
        <f>MEDIAN(K27:R27)</f>
        <v>0</v>
      </c>
      <c r="W27">
        <f>SUM(K27:R27)</f>
        <v>0</v>
      </c>
      <c r="X27" s="8">
        <f>W27*'Store Warehoouse Rerorders'!J27</f>
        <v>0</v>
      </c>
      <c r="Y27" s="8">
        <f>W27*'Store Warehoouse Rerorders'!F27</f>
        <v>0</v>
      </c>
      <c r="Z27" s="8">
        <f t="shared" si="0"/>
        <v>0</v>
      </c>
      <c r="AA27">
        <f t="shared" si="1"/>
        <v>0</v>
      </c>
      <c r="AB27" s="11">
        <f t="shared" si="2"/>
        <v>0</v>
      </c>
      <c r="AC27">
        <f t="shared" si="3"/>
        <v>20</v>
      </c>
    </row>
    <row r="28" spans="1:29" x14ac:dyDescent="0.25">
      <c r="A28" t="s">
        <v>27</v>
      </c>
      <c r="B28">
        <v>15</v>
      </c>
      <c r="C28">
        <v>15</v>
      </c>
      <c r="D28">
        <v>10</v>
      </c>
      <c r="E28">
        <v>0</v>
      </c>
      <c r="F28">
        <v>10</v>
      </c>
      <c r="G28">
        <v>15</v>
      </c>
      <c r="H28">
        <v>10</v>
      </c>
      <c r="I28">
        <v>5</v>
      </c>
      <c r="J28">
        <v>15</v>
      </c>
      <c r="K28">
        <f>IF(C28&lt;B28,B28-C28,0)</f>
        <v>0</v>
      </c>
      <c r="L28">
        <f>IF(D28&lt;C28,C28-D28,0)</f>
        <v>5</v>
      </c>
      <c r="M28">
        <f>IF(E28&lt;D28,D28-E28,0)</f>
        <v>10</v>
      </c>
      <c r="N28">
        <f>IF(F28&lt;E28,E28-F28,0)</f>
        <v>0</v>
      </c>
      <c r="O28">
        <f>IF(G28&lt;F28,F28-G28,0)</f>
        <v>0</v>
      </c>
      <c r="P28">
        <f>IF(H28&lt;G28,G28-H28,0)</f>
        <v>5</v>
      </c>
      <c r="Q28">
        <f>IF(I28&lt;H28,H28-I28,0)</f>
        <v>5</v>
      </c>
      <c r="R28">
        <f>IF(J28&lt;I28,I28-J28,0)</f>
        <v>0</v>
      </c>
      <c r="S28">
        <f>IF(T28&lt;=0,T28*B28,T28*B28-B28)</f>
        <v>0</v>
      </c>
      <c r="T28">
        <f>IFERROR(COUNTIF(C28:J28,0),"")</f>
        <v>1</v>
      </c>
      <c r="U28">
        <f>SUM(K28:R28)+S28</f>
        <v>25</v>
      </c>
      <c r="V28">
        <f>MEDIAN(K28:R28)</f>
        <v>2.5</v>
      </c>
      <c r="W28">
        <f>SUM(K28:R28)</f>
        <v>25</v>
      </c>
      <c r="X28" s="8">
        <f>W28*'Store Warehoouse Rerorders'!J28</f>
        <v>90</v>
      </c>
      <c r="Y28" s="8">
        <f>W28*'Store Warehoouse Rerorders'!F28</f>
        <v>75</v>
      </c>
      <c r="Z28" s="8">
        <f t="shared" si="0"/>
        <v>15</v>
      </c>
      <c r="AA28">
        <f t="shared" si="1"/>
        <v>0.125</v>
      </c>
      <c r="AB28" s="11">
        <f t="shared" si="2"/>
        <v>24.96</v>
      </c>
      <c r="AC28">
        <f t="shared" si="3"/>
        <v>25</v>
      </c>
    </row>
    <row r="29" spans="1:29" x14ac:dyDescent="0.25">
      <c r="A29" t="s">
        <v>28</v>
      </c>
      <c r="B29">
        <v>15</v>
      </c>
      <c r="C29">
        <v>15</v>
      </c>
      <c r="D29">
        <v>15</v>
      </c>
      <c r="E29">
        <v>10</v>
      </c>
      <c r="F29">
        <v>5</v>
      </c>
      <c r="G29">
        <v>15</v>
      </c>
      <c r="H29">
        <v>10</v>
      </c>
      <c r="I29">
        <v>5</v>
      </c>
      <c r="J29">
        <v>0</v>
      </c>
      <c r="K29">
        <f>IF(C29&lt;B29,B29-C29,0)</f>
        <v>0</v>
      </c>
      <c r="L29">
        <f>IF(D29&lt;C29,C29-D29,0)</f>
        <v>0</v>
      </c>
      <c r="M29">
        <f>IF(E29&lt;D29,D29-E29,0)</f>
        <v>5</v>
      </c>
      <c r="N29">
        <f>IF(F29&lt;E29,E29-F29,0)</f>
        <v>5</v>
      </c>
      <c r="O29">
        <f>IF(G29&lt;F29,F29-G29,0)</f>
        <v>0</v>
      </c>
      <c r="P29">
        <f>IF(H29&lt;G29,G29-H29,0)</f>
        <v>5</v>
      </c>
      <c r="Q29">
        <f>IF(I29&lt;H29,H29-I29,0)</f>
        <v>5</v>
      </c>
      <c r="R29">
        <f>IF(J29&lt;I29,I29-J29,0)</f>
        <v>5</v>
      </c>
      <c r="S29">
        <f>IF(T29&lt;=0,T29*B29,T29*B29-B29)</f>
        <v>0</v>
      </c>
      <c r="T29">
        <f>IFERROR(COUNTIF(C29:J29,0),"")</f>
        <v>1</v>
      </c>
      <c r="U29">
        <f>SUM(K29:R29)+S29</f>
        <v>25</v>
      </c>
      <c r="V29">
        <f>MEDIAN(K29:R29)</f>
        <v>5</v>
      </c>
      <c r="W29">
        <f>SUM(K29:R29)</f>
        <v>25</v>
      </c>
      <c r="X29" s="8">
        <f>W29*'Store Warehoouse Rerorders'!J29</f>
        <v>135</v>
      </c>
      <c r="Y29" s="8">
        <f>W29*'Store Warehoouse Rerorders'!F29</f>
        <v>112.5</v>
      </c>
      <c r="Z29" s="8">
        <f t="shared" si="0"/>
        <v>22.5</v>
      </c>
      <c r="AA29">
        <f t="shared" si="1"/>
        <v>0.125</v>
      </c>
      <c r="AB29" s="11">
        <f t="shared" si="2"/>
        <v>24.96</v>
      </c>
      <c r="AC29">
        <f t="shared" si="3"/>
        <v>50</v>
      </c>
    </row>
    <row r="30" spans="1:29" x14ac:dyDescent="0.25">
      <c r="A30" t="s">
        <v>24</v>
      </c>
      <c r="B30">
        <v>10</v>
      </c>
      <c r="C30">
        <v>5</v>
      </c>
      <c r="D30">
        <v>5</v>
      </c>
      <c r="E30">
        <v>10</v>
      </c>
      <c r="F30">
        <v>5</v>
      </c>
      <c r="G30">
        <v>10</v>
      </c>
      <c r="H30">
        <v>5</v>
      </c>
      <c r="I30">
        <v>0</v>
      </c>
      <c r="J30">
        <v>10</v>
      </c>
      <c r="K30">
        <f>IF(C30&lt;B30,B30-C30,0)</f>
        <v>5</v>
      </c>
      <c r="L30">
        <f>IF(D30&lt;C30,C30-D30,0)</f>
        <v>0</v>
      </c>
      <c r="M30">
        <f>IF(E30&lt;D30,D30-E30,0)</f>
        <v>0</v>
      </c>
      <c r="N30">
        <f>IF(F30&lt;E30,E30-F30,0)</f>
        <v>5</v>
      </c>
      <c r="O30">
        <f>IF(G30&lt;F30,F30-G30,0)</f>
        <v>0</v>
      </c>
      <c r="P30">
        <f>IF(H30&lt;G30,G30-H30,0)</f>
        <v>5</v>
      </c>
      <c r="Q30">
        <f>IF(I30&lt;H30,H30-I30,0)</f>
        <v>5</v>
      </c>
      <c r="R30">
        <f>IF(J30&lt;I30,I30-J30,0)</f>
        <v>0</v>
      </c>
      <c r="S30">
        <f>IF(T30&lt;=0,T30*B30,T30*B30-B30)</f>
        <v>0</v>
      </c>
      <c r="T30">
        <f>IFERROR(COUNTIF(C30:J30,0),"")</f>
        <v>1</v>
      </c>
      <c r="U30">
        <f>SUM(K30:R30)+S30</f>
        <v>20</v>
      </c>
      <c r="V30">
        <f>MEDIAN(K30:R30)</f>
        <v>2.5</v>
      </c>
      <c r="W30">
        <f>SUM(K30:R30)</f>
        <v>20</v>
      </c>
      <c r="X30" s="8">
        <f>W30*'Store Warehoouse Rerorders'!J30</f>
        <v>192</v>
      </c>
      <c r="Y30" s="8">
        <f>W30*'Store Warehoouse Rerorders'!F30</f>
        <v>160</v>
      </c>
      <c r="Z30" s="8">
        <f t="shared" si="0"/>
        <v>32</v>
      </c>
      <c r="AA30">
        <f t="shared" si="1"/>
        <v>0.125</v>
      </c>
      <c r="AB30" s="11">
        <f t="shared" si="2"/>
        <v>19.95</v>
      </c>
      <c r="AC30">
        <f t="shared" si="3"/>
        <v>45</v>
      </c>
    </row>
    <row r="31" spans="1:29" x14ac:dyDescent="0.25">
      <c r="A31" t="s">
        <v>25</v>
      </c>
      <c r="B31">
        <v>10</v>
      </c>
      <c r="C31">
        <v>5</v>
      </c>
      <c r="D31">
        <v>5</v>
      </c>
      <c r="E31">
        <v>0</v>
      </c>
      <c r="F31">
        <v>5</v>
      </c>
      <c r="G31">
        <v>0</v>
      </c>
      <c r="H31">
        <v>5</v>
      </c>
      <c r="I31">
        <v>10</v>
      </c>
      <c r="J31">
        <v>10</v>
      </c>
      <c r="K31">
        <f>IF(C31&lt;B31,B31-C31,0)</f>
        <v>5</v>
      </c>
      <c r="L31">
        <f>IF(D31&lt;C31,C31-D31,0)</f>
        <v>0</v>
      </c>
      <c r="M31">
        <f>IF(E31&lt;D31,D31-E31,0)</f>
        <v>5</v>
      </c>
      <c r="N31">
        <f>IF(F31&lt;E31,E31-F31,0)</f>
        <v>0</v>
      </c>
      <c r="O31">
        <f>IF(G31&lt;F31,F31-G31,0)</f>
        <v>5</v>
      </c>
      <c r="P31">
        <f>IF(H31&lt;G31,G31-H31,0)</f>
        <v>0</v>
      </c>
      <c r="Q31">
        <f>IF(I31&lt;H31,H31-I31,0)</f>
        <v>0</v>
      </c>
      <c r="R31">
        <f>IF(J31&lt;I31,I31-J31,0)</f>
        <v>0</v>
      </c>
      <c r="S31">
        <f>IF(T31&lt;=0,T31*B31,T31*B31-B31)</f>
        <v>10</v>
      </c>
      <c r="T31">
        <f>IFERROR(COUNTIF(C31:J31,0),"")</f>
        <v>2</v>
      </c>
      <c r="U31">
        <f>SUM(K31:R31)+S31</f>
        <v>25</v>
      </c>
      <c r="V31">
        <f>MEDIAN(K31:R31)</f>
        <v>0</v>
      </c>
      <c r="W31">
        <f>SUM(K31:R31)</f>
        <v>15</v>
      </c>
      <c r="X31" s="8">
        <f>W31*'Store Warehoouse Rerorders'!J31</f>
        <v>63</v>
      </c>
      <c r="Y31" s="8">
        <f>W31*'Store Warehoouse Rerorders'!F31</f>
        <v>52.5</v>
      </c>
      <c r="Z31" s="8">
        <f t="shared" si="0"/>
        <v>10.5</v>
      </c>
      <c r="AA31">
        <f t="shared" si="1"/>
        <v>0.25</v>
      </c>
      <c r="AB31" s="11">
        <f t="shared" si="2"/>
        <v>14.866666666666667</v>
      </c>
      <c r="AC31">
        <f t="shared" si="3"/>
        <v>35</v>
      </c>
    </row>
    <row r="32" spans="1:29" x14ac:dyDescent="0.25">
      <c r="R32">
        <f t="shared" ref="R5:R32" si="4">IF(C32&lt;B32,B32-C32,0)</f>
        <v>0</v>
      </c>
      <c r="S32">
        <f t="shared" ref="S5:S32" si="5">IF(D32&lt;C32,C32-D32,0)</f>
        <v>0</v>
      </c>
      <c r="T32">
        <f t="shared" ref="T5:T32" si="6">IF(E32&lt;D32,D32-E32,0)</f>
        <v>0</v>
      </c>
      <c r="U32">
        <f t="shared" ref="U5:U32" si="7">IF(F32&lt;E32,E32-F32,0)</f>
        <v>0</v>
      </c>
      <c r="V32">
        <f t="shared" ref="V5:V32" si="8">IF(G32&lt;F32,F32-G32,0)</f>
        <v>0</v>
      </c>
      <c r="W32">
        <f t="shared" ref="W5:W32" si="9">IF(H32&lt;G32,G32-H32,0)</f>
        <v>0</v>
      </c>
      <c r="X32">
        <f t="shared" ref="X5:X32" si="10">IF(I32&lt;H32,H32-I32,0)</f>
        <v>0</v>
      </c>
      <c r="Y32">
        <f t="shared" ref="Y5:Y32" si="11">IF(J32&lt;I32,I32-J32,0)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Store Warehoouse Rerorders</vt:lpstr>
      <vt:lpstr>Store 1</vt:lpstr>
      <vt:lpstr>Store 2</vt:lpstr>
      <vt:lpstr>Store 3</vt:lpstr>
      <vt:lpstr>Store 4</vt:lpstr>
      <vt:lpstr>Store 5</vt:lpstr>
      <vt:lpstr>Store 6</vt:lpstr>
      <vt:lpstr>Store 7</vt:lpstr>
      <vt:lpstr>Store 8</vt:lpstr>
      <vt:lpstr>Store 9</vt:lpstr>
      <vt:lpstr>Store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JimG</dc:creator>
  <cp:lastModifiedBy>Web Reactor</cp:lastModifiedBy>
  <dcterms:created xsi:type="dcterms:W3CDTF">2018-05-30T03:16:42Z</dcterms:created>
  <dcterms:modified xsi:type="dcterms:W3CDTF">2021-01-28T21:36:44Z</dcterms:modified>
</cp:coreProperties>
</file>