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lopment\SpaceShifters\"/>
    </mc:Choice>
  </mc:AlternateContent>
  <bookViews>
    <workbookView xWindow="0" yWindow="0" windowWidth="24000" windowHeight="9720" activeTab="3"/>
  </bookViews>
  <sheets>
    <sheet name="Dashboard" sheetId="1" r:id="rId1"/>
    <sheet name="Drivers" sheetId="3" r:id="rId2"/>
    <sheet name="Horses" sheetId="4" r:id="rId3"/>
    <sheet name="Sheet1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M4" i="5"/>
  <c r="P3" i="5" s="1"/>
  <c r="N4" i="5"/>
  <c r="Q3" i="5" s="1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C3" i="5"/>
  <c r="C2" i="5"/>
  <c r="C1" i="5" s="1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K4" i="5"/>
  <c r="J4" i="5"/>
  <c r="I4" i="5"/>
  <c r="H4" i="5"/>
  <c r="G4" i="5"/>
  <c r="F4" i="5"/>
  <c r="E4" i="5"/>
  <c r="D4" i="5"/>
  <c r="E3" i="5" s="1"/>
  <c r="C4" i="5"/>
  <c r="N3" i="5" l="1"/>
  <c r="N2" i="5" s="1"/>
  <c r="N1" i="5" s="1"/>
  <c r="M3" i="5"/>
  <c r="BA3" i="5"/>
  <c r="AS3" i="5"/>
  <c r="AK3" i="5"/>
  <c r="AC3" i="5"/>
  <c r="U3" i="5"/>
  <c r="AV3" i="5"/>
  <c r="AN3" i="5"/>
  <c r="AF3" i="5"/>
  <c r="X3" i="5"/>
  <c r="AY3" i="5"/>
  <c r="AU3" i="5"/>
  <c r="AQ3" i="5"/>
  <c r="AM3" i="5"/>
  <c r="AI3" i="5"/>
  <c r="AE3" i="5"/>
  <c r="AA3" i="5"/>
  <c r="W3" i="5"/>
  <c r="S3" i="5"/>
  <c r="O3" i="5"/>
  <c r="AW3" i="5"/>
  <c r="AO3" i="5"/>
  <c r="AG3" i="5"/>
  <c r="Y3" i="5"/>
  <c r="AZ3" i="5"/>
  <c r="AR3" i="5"/>
  <c r="AJ3" i="5"/>
  <c r="AB3" i="5"/>
  <c r="T3" i="5"/>
  <c r="BB3" i="5"/>
  <c r="AX3" i="5"/>
  <c r="AT3" i="5"/>
  <c r="AP3" i="5"/>
  <c r="AL3" i="5"/>
  <c r="AH3" i="5"/>
  <c r="AD3" i="5"/>
  <c r="Z3" i="5"/>
  <c r="V3" i="5"/>
  <c r="R3" i="5"/>
  <c r="D3" i="5"/>
  <c r="D2" i="5" s="1"/>
  <c r="D1" i="5" s="1"/>
  <c r="K3" i="5"/>
  <c r="G3" i="5"/>
  <c r="H3" i="5"/>
  <c r="H2" i="5" s="1"/>
  <c r="H1" i="5" s="1"/>
  <c r="J3" i="5"/>
  <c r="F3" i="5"/>
  <c r="F2" i="5" s="1"/>
  <c r="F1" i="5" s="1"/>
  <c r="I3" i="5"/>
  <c r="K2" i="5"/>
  <c r="K1" i="5" s="1"/>
  <c r="A19" i="1"/>
  <c r="E4" i="4"/>
  <c r="C4" i="4"/>
  <c r="D5" i="4"/>
  <c r="E5" i="4"/>
  <c r="F5" i="4"/>
  <c r="G5" i="4"/>
  <c r="AA4" i="4" s="1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C5" i="4"/>
  <c r="X4" i="4" s="1"/>
  <c r="P2" i="5" l="1"/>
  <c r="P1" i="5" s="1"/>
  <c r="M2" i="5"/>
  <c r="I2" i="5"/>
  <c r="I1" i="5" s="1"/>
  <c r="L2" i="5"/>
  <c r="L1" i="5" s="1"/>
  <c r="J2" i="5"/>
  <c r="J1" i="5" s="1"/>
  <c r="M1" i="5"/>
  <c r="Q2" i="5"/>
  <c r="Q1" i="5" s="1"/>
  <c r="A22" i="1"/>
  <c r="A26" i="1"/>
  <c r="A30" i="1"/>
  <c r="A34" i="1"/>
  <c r="A20" i="1"/>
  <c r="B20" i="1" s="1"/>
  <c r="A25" i="1"/>
  <c r="A33" i="1"/>
  <c r="A23" i="1"/>
  <c r="A27" i="1"/>
  <c r="A31" i="1"/>
  <c r="A35" i="1"/>
  <c r="A29" i="1"/>
  <c r="A24" i="1"/>
  <c r="A28" i="1"/>
  <c r="A32" i="1"/>
  <c r="A36" i="1"/>
  <c r="A21" i="1"/>
  <c r="A37" i="1"/>
  <c r="BB2" i="5"/>
  <c r="BB1" i="5" s="1"/>
  <c r="AO2" i="5"/>
  <c r="AO1" i="5" s="1"/>
  <c r="AI2" i="5"/>
  <c r="AI1" i="5" s="1"/>
  <c r="AV2" i="5"/>
  <c r="AV1" i="5" s="1"/>
  <c r="Z2" i="5"/>
  <c r="Z1" i="5" s="1"/>
  <c r="T2" i="5"/>
  <c r="T1" i="5" s="1"/>
  <c r="AW2" i="5"/>
  <c r="AW1" i="5" s="1"/>
  <c r="W2" i="5"/>
  <c r="W1" i="5" s="1"/>
  <c r="X2" i="5"/>
  <c r="X1" i="5" s="1"/>
  <c r="AD2" i="5"/>
  <c r="AD1" i="5" s="1"/>
  <c r="AT2" i="5"/>
  <c r="AT1" i="5" s="1"/>
  <c r="AB2" i="5"/>
  <c r="AB1" i="5" s="1"/>
  <c r="Y2" i="5"/>
  <c r="Y1" i="5" s="1"/>
  <c r="AA2" i="5"/>
  <c r="AA1" i="5" s="1"/>
  <c r="AQ2" i="5"/>
  <c r="AQ1" i="5" s="1"/>
  <c r="AF2" i="5"/>
  <c r="AF1" i="5" s="1"/>
  <c r="AC2" i="5"/>
  <c r="AC1" i="5" s="1"/>
  <c r="V2" i="5"/>
  <c r="V1" i="5" s="1"/>
  <c r="AL2" i="5"/>
  <c r="AL1" i="5" s="1"/>
  <c r="AR2" i="5"/>
  <c r="AR1" i="5" s="1"/>
  <c r="S2" i="5"/>
  <c r="S1" i="5" s="1"/>
  <c r="AY2" i="5"/>
  <c r="AY1" i="5" s="1"/>
  <c r="AS2" i="5"/>
  <c r="AS1" i="5" s="1"/>
  <c r="AP2" i="5"/>
  <c r="AP1" i="5" s="1"/>
  <c r="AZ2" i="5"/>
  <c r="AZ1" i="5" s="1"/>
  <c r="AM2" i="5"/>
  <c r="AM1" i="5" s="1"/>
  <c r="U2" i="5"/>
  <c r="U1" i="5" s="1"/>
  <c r="BA2" i="5"/>
  <c r="BA1" i="5" s="1"/>
  <c r="R2" i="5"/>
  <c r="R1" i="5" s="1"/>
  <c r="AH2" i="5"/>
  <c r="AH1" i="5" s="1"/>
  <c r="AX2" i="5"/>
  <c r="AX1" i="5" s="1"/>
  <c r="AJ2" i="5"/>
  <c r="AJ1" i="5" s="1"/>
  <c r="AG2" i="5"/>
  <c r="AG1" i="5" s="1"/>
  <c r="O2" i="5"/>
  <c r="O1" i="5" s="1"/>
  <c r="AE2" i="5"/>
  <c r="AE1" i="5" s="1"/>
  <c r="AU2" i="5"/>
  <c r="AU1" i="5" s="1"/>
  <c r="AN2" i="5"/>
  <c r="AN1" i="5" s="1"/>
  <c r="AK2" i="5"/>
  <c r="AK1" i="5" s="1"/>
  <c r="G2" i="5"/>
  <c r="G1" i="5" s="1"/>
  <c r="E2" i="5"/>
  <c r="E1" i="5" s="1"/>
  <c r="E3" i="4"/>
  <c r="AU4" i="4"/>
  <c r="AM4" i="4"/>
  <c r="AI4" i="4"/>
  <c r="AE4" i="4"/>
  <c r="W4" i="4"/>
  <c r="P4" i="4"/>
  <c r="L4" i="4"/>
  <c r="H4" i="4"/>
  <c r="D4" i="4"/>
  <c r="D3" i="4" s="1"/>
  <c r="AX4" i="4"/>
  <c r="AT4" i="4"/>
  <c r="AP4" i="4"/>
  <c r="AL4" i="4"/>
  <c r="AH4" i="4"/>
  <c r="AD4" i="4"/>
  <c r="Z4" i="4"/>
  <c r="V4" i="4"/>
  <c r="S4" i="4"/>
  <c r="O4" i="4"/>
  <c r="K4" i="4"/>
  <c r="G4" i="4"/>
  <c r="BA4" i="4"/>
  <c r="AW4" i="4"/>
  <c r="AS4" i="4"/>
  <c r="AO4" i="4"/>
  <c r="AK4" i="4"/>
  <c r="AG4" i="4"/>
  <c r="AC4" i="4"/>
  <c r="Y4" i="4"/>
  <c r="U4" i="4"/>
  <c r="Q4" i="4"/>
  <c r="M4" i="4"/>
  <c r="I4" i="4"/>
  <c r="AY4" i="4"/>
  <c r="AQ4" i="4"/>
  <c r="T4" i="4"/>
  <c r="R4" i="4"/>
  <c r="N4" i="4"/>
  <c r="J4" i="4"/>
  <c r="F4" i="4"/>
  <c r="T3" i="4" s="1"/>
  <c r="AZ4" i="4"/>
  <c r="AV4" i="4"/>
  <c r="AR4" i="4"/>
  <c r="AN4" i="4"/>
  <c r="AN3" i="4" s="1"/>
  <c r="AJ4" i="4"/>
  <c r="AF4" i="4"/>
  <c r="AB4" i="4"/>
  <c r="H3" i="4"/>
  <c r="C3" i="4"/>
  <c r="L3" i="4"/>
  <c r="F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7" i="4"/>
  <c r="B21" i="1" l="1"/>
  <c r="G26" i="1"/>
  <c r="B25" i="1"/>
  <c r="C25" i="1" s="1"/>
  <c r="B26" i="1"/>
  <c r="E26" i="1" s="1"/>
  <c r="B32" i="1"/>
  <c r="B35" i="1"/>
  <c r="B33" i="1"/>
  <c r="C33" i="1" s="1"/>
  <c r="B30" i="1"/>
  <c r="E30" i="1" s="1"/>
  <c r="B37" i="1"/>
  <c r="C37" i="1" s="1"/>
  <c r="B28" i="1"/>
  <c r="B31" i="1"/>
  <c r="E31" i="1" s="1"/>
  <c r="B27" i="1"/>
  <c r="C27" i="1" s="1"/>
  <c r="B36" i="1"/>
  <c r="B29" i="1"/>
  <c r="B34" i="1"/>
  <c r="C34" i="1" s="1"/>
  <c r="E32" i="1"/>
  <c r="C32" i="1"/>
  <c r="E35" i="1"/>
  <c r="C35" i="1"/>
  <c r="E33" i="1"/>
  <c r="E37" i="1"/>
  <c r="E28" i="1"/>
  <c r="C28" i="1"/>
  <c r="E25" i="1"/>
  <c r="E21" i="1"/>
  <c r="C21" i="1"/>
  <c r="E20" i="1"/>
  <c r="C20" i="1"/>
  <c r="E36" i="1"/>
  <c r="C36" i="1"/>
  <c r="E29" i="1"/>
  <c r="C29" i="1"/>
  <c r="E34" i="1"/>
  <c r="F24" i="1"/>
  <c r="B24" i="1"/>
  <c r="F22" i="1"/>
  <c r="B22" i="1"/>
  <c r="F23" i="1"/>
  <c r="B23" i="1"/>
  <c r="F21" i="1"/>
  <c r="G21" i="1"/>
  <c r="H21" i="1"/>
  <c r="G20" i="1"/>
  <c r="H20" i="1"/>
  <c r="F20" i="1"/>
  <c r="F25" i="1"/>
  <c r="G30" i="1"/>
  <c r="G25" i="1"/>
  <c r="G35" i="1"/>
  <c r="H37" i="1"/>
  <c r="H35" i="1"/>
  <c r="F36" i="1"/>
  <c r="G32" i="1"/>
  <c r="H32" i="1"/>
  <c r="H30" i="1"/>
  <c r="F27" i="1"/>
  <c r="F34" i="1"/>
  <c r="F30" i="1"/>
  <c r="G36" i="1"/>
  <c r="F31" i="1"/>
  <c r="H25" i="1"/>
  <c r="G31" i="1"/>
  <c r="H34" i="1"/>
  <c r="G29" i="1"/>
  <c r="H28" i="1"/>
  <c r="G34" i="1"/>
  <c r="F29" i="1"/>
  <c r="H23" i="1"/>
  <c r="F26" i="1"/>
  <c r="F35" i="1"/>
  <c r="H29" i="1"/>
  <c r="G24" i="1"/>
  <c r="G27" i="1"/>
  <c r="G33" i="1"/>
  <c r="F28" i="1"/>
  <c r="H22" i="1"/>
  <c r="H24" i="1"/>
  <c r="F33" i="1"/>
  <c r="H27" i="1"/>
  <c r="G22" i="1"/>
  <c r="G23" i="1"/>
  <c r="H33" i="1"/>
  <c r="G28" i="1"/>
  <c r="G37" i="1"/>
  <c r="F32" i="1"/>
  <c r="H26" i="1"/>
  <c r="H36" i="1"/>
  <c r="F37" i="1"/>
  <c r="H31" i="1"/>
  <c r="AB3" i="4"/>
  <c r="AQ3" i="4"/>
  <c r="Q3" i="4"/>
  <c r="AW3" i="4"/>
  <c r="AD3" i="4"/>
  <c r="AI3" i="4"/>
  <c r="P3" i="4"/>
  <c r="AF3" i="4"/>
  <c r="AV3" i="4"/>
  <c r="N3" i="4"/>
  <c r="AY3" i="4"/>
  <c r="U3" i="4"/>
  <c r="AK3" i="4"/>
  <c r="BA3" i="4"/>
  <c r="S3" i="4"/>
  <c r="AH3" i="4"/>
  <c r="AX3" i="4"/>
  <c r="AM3" i="4"/>
  <c r="X3" i="4"/>
  <c r="M3" i="4"/>
  <c r="AC3" i="4"/>
  <c r="AS3" i="4"/>
  <c r="K3" i="4"/>
  <c r="Z3" i="4"/>
  <c r="AP3" i="4"/>
  <c r="AE3" i="4"/>
  <c r="AR3" i="4"/>
  <c r="J3" i="4"/>
  <c r="AG3" i="4"/>
  <c r="O3" i="4"/>
  <c r="AT3" i="4"/>
  <c r="AJ3" i="4"/>
  <c r="AZ3" i="4"/>
  <c r="R3" i="4"/>
  <c r="I3" i="4"/>
  <c r="Y3" i="4"/>
  <c r="AO3" i="4"/>
  <c r="G3" i="4"/>
  <c r="V3" i="4"/>
  <c r="AL3" i="4"/>
  <c r="W3" i="4"/>
  <c r="AU3" i="4"/>
  <c r="AA3" i="4"/>
  <c r="G5" i="1"/>
  <c r="F7" i="1" s="1"/>
  <c r="E15" i="1"/>
  <c r="E14" i="1"/>
  <c r="E13" i="1"/>
  <c r="E12" i="1"/>
  <c r="E11" i="1"/>
  <c r="E10" i="1"/>
  <c r="E9" i="1"/>
  <c r="E8" i="1"/>
  <c r="E7" i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5" i="3"/>
  <c r="C26" i="1" l="1"/>
  <c r="C31" i="1"/>
  <c r="E27" i="1"/>
  <c r="C30" i="1"/>
  <c r="E23" i="1"/>
  <c r="C23" i="1"/>
  <c r="E24" i="1"/>
  <c r="C24" i="1"/>
  <c r="E22" i="1"/>
  <c r="C22" i="1"/>
  <c r="G13" i="1"/>
  <c r="H10" i="1"/>
  <c r="F8" i="1"/>
  <c r="G14" i="1"/>
  <c r="G10" i="1"/>
  <c r="H7" i="1"/>
  <c r="G15" i="1"/>
  <c r="F14" i="1"/>
  <c r="H12" i="1"/>
  <c r="G11" i="1"/>
  <c r="F10" i="1"/>
  <c r="H8" i="1"/>
  <c r="I8" i="1" s="1"/>
  <c r="G7" i="1"/>
  <c r="H14" i="1"/>
  <c r="F12" i="1"/>
  <c r="G9" i="1"/>
  <c r="H15" i="1"/>
  <c r="F13" i="1"/>
  <c r="H11" i="1"/>
  <c r="F9" i="1"/>
  <c r="F15" i="1"/>
  <c r="H13" i="1"/>
  <c r="G12" i="1"/>
  <c r="F11" i="1"/>
  <c r="H9" i="1"/>
  <c r="G8" i="1"/>
  <c r="I10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P26" i="1"/>
  <c r="P27" i="1"/>
  <c r="P28" i="1"/>
  <c r="P29" i="1"/>
  <c r="P30" i="1"/>
  <c r="P31" i="1"/>
  <c r="P32" i="1"/>
  <c r="P33" i="1"/>
  <c r="P34" i="1"/>
  <c r="P35" i="1"/>
  <c r="I26" i="1"/>
  <c r="I27" i="1"/>
  <c r="I28" i="1"/>
  <c r="I29" i="1"/>
  <c r="I30" i="1"/>
  <c r="I31" i="1"/>
  <c r="I32" i="1"/>
  <c r="I33" i="1"/>
  <c r="I34" i="1"/>
  <c r="I35" i="1"/>
  <c r="I24" i="1"/>
  <c r="P24" i="1"/>
  <c r="V37" i="1"/>
  <c r="V36" i="1"/>
  <c r="V21" i="1"/>
  <c r="V20" i="1"/>
  <c r="P37" i="1"/>
  <c r="P36" i="1"/>
  <c r="P25" i="1"/>
  <c r="P23" i="1"/>
  <c r="P22" i="1"/>
  <c r="P21" i="1"/>
  <c r="P20" i="1"/>
  <c r="I9" i="1"/>
  <c r="I7" i="1"/>
  <c r="I21" i="1"/>
  <c r="I22" i="1"/>
  <c r="I23" i="1"/>
  <c r="I25" i="1"/>
  <c r="I36" i="1"/>
  <c r="I37" i="1"/>
  <c r="I20" i="1"/>
  <c r="I11" i="1" l="1"/>
  <c r="I12" i="1" l="1"/>
  <c r="I13" i="1" l="1"/>
  <c r="I14" i="1" l="1"/>
  <c r="I15" i="1" l="1"/>
</calcChain>
</file>

<file path=xl/sharedStrings.xml><?xml version="1.0" encoding="utf-8"?>
<sst xmlns="http://schemas.openxmlformats.org/spreadsheetml/2006/main" count="341" uniqueCount="57">
  <si>
    <t>Item</t>
  </si>
  <si>
    <t>Number</t>
  </si>
  <si>
    <t>Issue Date</t>
  </si>
  <si>
    <t>Valid Days</t>
  </si>
  <si>
    <t>XXX11DD</t>
  </si>
  <si>
    <t>Passport</t>
  </si>
  <si>
    <t>AN22PP</t>
  </si>
  <si>
    <t>Permit</t>
  </si>
  <si>
    <t>PP33PP</t>
  </si>
  <si>
    <t>Medical</t>
  </si>
  <si>
    <t>MM44DD</t>
  </si>
  <si>
    <t>Zim</t>
  </si>
  <si>
    <t>CVG</t>
  </si>
  <si>
    <t>Insurance</t>
  </si>
  <si>
    <t>Zam</t>
  </si>
  <si>
    <t>Hazchem</t>
  </si>
  <si>
    <t>International Licence</t>
  </si>
  <si>
    <t>IL44DD</t>
  </si>
  <si>
    <t>HH33PP</t>
  </si>
  <si>
    <t>Defensive</t>
  </si>
  <si>
    <t>DD44DD</t>
  </si>
  <si>
    <t>Driver's Licence</t>
  </si>
  <si>
    <t>Trailer Licence</t>
  </si>
  <si>
    <t>Trailer 1: Afrit - XDH822GP</t>
  </si>
  <si>
    <t>Trailer 2: Afrit - XDH820GP</t>
  </si>
  <si>
    <t>Expiry Date</t>
  </si>
  <si>
    <t>Name</t>
  </si>
  <si>
    <t>Surname</t>
  </si>
  <si>
    <t>From</t>
  </si>
  <si>
    <t>To</t>
  </si>
  <si>
    <t>Mack</t>
  </si>
  <si>
    <t>Gwatiringa</t>
  </si>
  <si>
    <t>Driver:</t>
  </si>
  <si>
    <t>Registration</t>
  </si>
  <si>
    <t>Description</t>
  </si>
  <si>
    <t>Zim_Carbon Tax</t>
  </si>
  <si>
    <t>Zam_Permit</t>
  </si>
  <si>
    <t>Zam_Carrier's License</t>
  </si>
  <si>
    <t>Zam_Insurance</t>
  </si>
  <si>
    <t>Zam_Carbon Tax (3 Mnts)</t>
  </si>
  <si>
    <t>BG13ZTGP</t>
  </si>
  <si>
    <t>Volvo FH440</t>
  </si>
  <si>
    <t>Horse:</t>
  </si>
  <si>
    <t>H:Vehicle License</t>
  </si>
  <si>
    <t>H:Service (KM)</t>
  </si>
  <si>
    <t>H:Zim</t>
  </si>
  <si>
    <t>H:Permit</t>
  </si>
  <si>
    <t>H:CVG</t>
  </si>
  <si>
    <t>H:Insurance</t>
  </si>
  <si>
    <t>H:</t>
  </si>
  <si>
    <t>H:H:Zim</t>
  </si>
  <si>
    <t>100000</t>
  </si>
  <si>
    <t>120000</t>
  </si>
  <si>
    <t>H:Carbon Tax</t>
  </si>
  <si>
    <t>H:H:Zam</t>
  </si>
  <si>
    <t>H:Carrier's License</t>
  </si>
  <si>
    <t>H:Carbon Tax (3 Mnts)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</si>
</sst>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 mmm\ \'yy"/>
    <numFmt numFmtId="165" formatCode="d\ mmm\ yyyy"/>
    <numFmt numFmtId="167" formatCode="_(* ###0_);_(* \(###0\);_(* &quot;&quot;_);_(@_)"/>
    <numFmt numFmtId="172" formatCode="_(d\ mmm\ yy_);_(* \(d\ mmm\ yy\);_(* &quot;&quot;_);_(@_)"/>
  </numFmts>
  <fonts count="1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Trebuchet MS"/>
      <family val="2"/>
    </font>
    <font>
      <b/>
      <sz val="10"/>
      <color theme="0"/>
      <name val="Consolas"/>
      <family val="3"/>
    </font>
    <font>
      <b/>
      <sz val="10"/>
      <color theme="0"/>
      <name val="Trebuchet MS"/>
      <family val="2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  <font>
      <b/>
      <sz val="8"/>
      <color theme="0"/>
      <name val="Consolas"/>
      <family val="3"/>
    </font>
    <font>
      <b/>
      <sz val="8"/>
      <color theme="0"/>
      <name val="Trebuchet MS"/>
      <family val="2"/>
    </font>
    <font>
      <sz val="8"/>
      <color theme="1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 tint="0.24994659260841701"/>
      </left>
      <right/>
      <top/>
      <bottom/>
      <diagonal/>
    </border>
    <border>
      <left/>
      <right style="medium">
        <color theme="1" tint="0.24994659260841701"/>
      </right>
      <top/>
      <bottom/>
      <diagonal/>
    </border>
    <border>
      <left style="medium">
        <color theme="1" tint="0.24994659260841701"/>
      </left>
      <right/>
      <top/>
      <bottom style="medium">
        <color theme="1" tint="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1" tint="0.24994659260841701"/>
      </left>
      <right/>
      <top style="medium">
        <color theme="1" tint="0.24994659260841701"/>
      </top>
      <bottom/>
      <diagonal/>
    </border>
    <border>
      <left/>
      <right/>
      <top style="medium">
        <color theme="1" tint="0.24994659260841701"/>
      </top>
      <bottom/>
      <diagonal/>
    </border>
    <border>
      <left/>
      <right style="medium">
        <color theme="1" tint="0.24994659260841701"/>
      </right>
      <top style="medium">
        <color theme="1" tint="0.24994659260841701"/>
      </top>
      <bottom/>
      <diagonal/>
    </border>
    <border>
      <left style="medium">
        <color theme="1" tint="0.14996795556505021"/>
      </left>
      <right/>
      <top style="medium">
        <color theme="1" tint="0.14996795556505021"/>
      </top>
      <bottom/>
      <diagonal/>
    </border>
    <border>
      <left/>
      <right/>
      <top style="medium">
        <color theme="1" tint="0.14996795556505021"/>
      </top>
      <bottom/>
      <diagonal/>
    </border>
    <border>
      <left style="medium">
        <color theme="1" tint="0.24994659260841701"/>
      </left>
      <right/>
      <top style="medium">
        <color theme="1" tint="0.14996795556505021"/>
      </top>
      <bottom/>
      <diagonal/>
    </border>
    <border>
      <left style="medium">
        <color theme="1" tint="0.24994659260841701"/>
      </left>
      <right style="medium">
        <color theme="1" tint="0.14996795556505021"/>
      </right>
      <top style="medium">
        <color theme="1" tint="0.14996795556505021"/>
      </top>
      <bottom/>
      <diagonal/>
    </border>
    <border>
      <left style="thin">
        <color theme="1" tint="0.24994659260841701"/>
      </left>
      <right style="medium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 style="medium">
        <color theme="1" tint="0.24994659260841701"/>
      </right>
      <top/>
      <bottom/>
      <diagonal/>
    </border>
    <border>
      <left style="thin">
        <color auto="1"/>
      </left>
      <right style="medium">
        <color theme="1" tint="0.24994659260841701"/>
      </right>
      <top/>
      <bottom/>
      <diagonal/>
    </border>
    <border>
      <left style="thin">
        <color auto="1"/>
      </left>
      <right style="medium">
        <color theme="1" tint="0.24994659260841701"/>
      </right>
      <top/>
      <bottom style="medium">
        <color theme="1" tint="0.2499465926084170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 tint="0.1499679555650502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theme="1" tint="0.14996795556505021"/>
      </right>
      <top/>
      <bottom style="thin">
        <color theme="0" tint="-0.24994659260841701"/>
      </bottom>
      <diagonal/>
    </border>
    <border>
      <left style="medium">
        <color theme="1" tint="0.1499679555650502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1" tint="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14996795556505021"/>
      </left>
      <right/>
      <top style="thin">
        <color theme="0" tint="-0.24994659260841701"/>
      </top>
      <bottom style="medium">
        <color theme="1" tint="0.14996795556505021"/>
      </bottom>
      <diagonal/>
    </border>
    <border>
      <left/>
      <right/>
      <top style="thin">
        <color theme="0" tint="-0.2499465926084170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thin">
        <color theme="0" tint="-0.24994659260841701"/>
      </top>
      <bottom style="medium">
        <color theme="1" tint="0.14996795556505021"/>
      </bottom>
      <diagonal/>
    </border>
    <border>
      <left style="thin">
        <color auto="1"/>
      </left>
      <right style="medium">
        <color theme="1" tint="0.24994659260841701"/>
      </right>
      <top style="medium">
        <color theme="1" tint="0.2499465926084170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5" fillId="3" borderId="8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164" fontId="0" fillId="0" borderId="0" xfId="0" applyNumberFormat="1"/>
    <xf numFmtId="0" fontId="0" fillId="0" borderId="0" xfId="0" applyBorder="1" applyProtection="1">
      <protection locked="0"/>
    </xf>
    <xf numFmtId="165" fontId="0" fillId="0" borderId="0" xfId="0" applyNumberFormat="1" applyBorder="1" applyProtection="1">
      <protection locked="0"/>
    </xf>
    <xf numFmtId="0" fontId="0" fillId="0" borderId="4" xfId="0" applyBorder="1" applyProtection="1">
      <protection locked="0"/>
    </xf>
    <xf numFmtId="165" fontId="0" fillId="0" borderId="0" xfId="0" applyNumberFormat="1" applyBorder="1" applyAlignment="1" applyProtection="1">
      <alignment horizontal="right"/>
      <protection locked="0"/>
    </xf>
    <xf numFmtId="0" fontId="3" fillId="0" borderId="4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165" fontId="0" fillId="0" borderId="7" xfId="0" applyNumberFormat="1" applyBorder="1" applyProtection="1">
      <protection locked="0"/>
    </xf>
    <xf numFmtId="0" fontId="6" fillId="0" borderId="0" xfId="0" applyFont="1"/>
    <xf numFmtId="165" fontId="7" fillId="0" borderId="0" xfId="0" applyNumberFormat="1" applyFont="1"/>
    <xf numFmtId="1" fontId="4" fillId="0" borderId="0" xfId="1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" fontId="4" fillId="0" borderId="21" xfId="1" applyNumberFormat="1" applyFont="1" applyFill="1" applyBorder="1" applyAlignment="1">
      <alignment horizontal="center" vertical="center"/>
    </xf>
    <xf numFmtId="1" fontId="4" fillId="0" borderId="22" xfId="1" applyNumberFormat="1" applyFont="1" applyFill="1" applyBorder="1" applyAlignment="1">
      <alignment horizontal="center" vertical="center"/>
    </xf>
    <xf numFmtId="1" fontId="4" fillId="0" borderId="23" xfId="1" applyNumberFormat="1" applyFont="1" applyFill="1" applyBorder="1" applyAlignment="1">
      <alignment horizontal="center" vertical="center"/>
    </xf>
    <xf numFmtId="1" fontId="4" fillId="0" borderId="24" xfId="1" applyNumberFormat="1" applyFont="1" applyFill="1" applyBorder="1" applyAlignment="1">
      <alignment horizontal="center" vertical="center"/>
    </xf>
    <xf numFmtId="0" fontId="0" fillId="0" borderId="8" xfId="0" applyBorder="1" applyProtection="1"/>
    <xf numFmtId="0" fontId="0" fillId="0" borderId="0" xfId="0" applyBorder="1" applyProtection="1"/>
    <xf numFmtId="1" fontId="4" fillId="0" borderId="20" xfId="1" applyNumberFormat="1" applyFont="1" applyFill="1" applyBorder="1" applyAlignment="1" applyProtection="1">
      <alignment horizontal="center" vertical="center"/>
    </xf>
    <xf numFmtId="0" fontId="0" fillId="0" borderId="10" xfId="0" applyBorder="1" applyProtection="1"/>
    <xf numFmtId="0" fontId="0" fillId="0" borderId="11" xfId="0" applyBorder="1" applyProtection="1"/>
    <xf numFmtId="1" fontId="4" fillId="0" borderId="19" xfId="1" applyNumberFormat="1" applyFont="1" applyFill="1" applyBorder="1" applyAlignment="1" applyProtection="1">
      <alignment horizontal="center" vertical="center"/>
    </xf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 applyProtection="1">
      <protection locked="0"/>
    </xf>
    <xf numFmtId="165" fontId="9" fillId="4" borderId="17" xfId="0" applyNumberFormat="1" applyFont="1" applyFill="1" applyBorder="1" applyProtection="1">
      <protection locked="0"/>
    </xf>
    <xf numFmtId="165" fontId="9" fillId="4" borderId="18" xfId="0" applyNumberFormat="1" applyFont="1" applyFill="1" applyBorder="1" applyProtection="1">
      <protection locked="0"/>
    </xf>
    <xf numFmtId="0" fontId="6" fillId="0" borderId="25" xfId="0" applyFont="1" applyBorder="1"/>
    <xf numFmtId="0" fontId="6" fillId="0" borderId="26" xfId="0" applyFont="1" applyBorder="1"/>
    <xf numFmtId="0" fontId="6" fillId="5" borderId="26" xfId="0" applyFont="1" applyFill="1" applyBorder="1"/>
    <xf numFmtId="165" fontId="7" fillId="5" borderId="26" xfId="0" applyNumberFormat="1" applyFont="1" applyFill="1" applyBorder="1"/>
    <xf numFmtId="0" fontId="6" fillId="6" borderId="26" xfId="0" applyFont="1" applyFill="1" applyBorder="1"/>
    <xf numFmtId="165" fontId="7" fillId="6" borderId="26" xfId="0" applyNumberFormat="1" applyFont="1" applyFill="1" applyBorder="1"/>
    <xf numFmtId="165" fontId="7" fillId="5" borderId="27" xfId="0" applyNumberFormat="1" applyFont="1" applyFill="1" applyBorder="1"/>
    <xf numFmtId="0" fontId="6" fillId="0" borderId="28" xfId="0" applyFont="1" applyBorder="1"/>
    <xf numFmtId="0" fontId="6" fillId="0" borderId="29" xfId="0" applyFont="1" applyBorder="1"/>
    <xf numFmtId="0" fontId="6" fillId="5" borderId="29" xfId="0" applyFont="1" applyFill="1" applyBorder="1"/>
    <xf numFmtId="165" fontId="7" fillId="5" borderId="29" xfId="0" applyNumberFormat="1" applyFont="1" applyFill="1" applyBorder="1"/>
    <xf numFmtId="0" fontId="6" fillId="6" borderId="29" xfId="0" applyFont="1" applyFill="1" applyBorder="1"/>
    <xf numFmtId="165" fontId="7" fillId="6" borderId="29" xfId="0" applyNumberFormat="1" applyFont="1" applyFill="1" applyBorder="1"/>
    <xf numFmtId="165" fontId="7" fillId="5" borderId="30" xfId="0" applyNumberFormat="1" applyFont="1" applyFill="1" applyBorder="1"/>
    <xf numFmtId="0" fontId="6" fillId="0" borderId="31" xfId="0" applyFont="1" applyBorder="1"/>
    <xf numFmtId="0" fontId="6" fillId="0" borderId="32" xfId="0" applyFont="1" applyBorder="1"/>
    <xf numFmtId="0" fontId="6" fillId="5" borderId="32" xfId="0" applyFont="1" applyFill="1" applyBorder="1"/>
    <xf numFmtId="165" fontId="7" fillId="5" borderId="32" xfId="0" applyNumberFormat="1" applyFont="1" applyFill="1" applyBorder="1"/>
    <xf numFmtId="0" fontId="6" fillId="6" borderId="32" xfId="0" applyFont="1" applyFill="1" applyBorder="1"/>
    <xf numFmtId="165" fontId="7" fillId="6" borderId="32" xfId="0" applyNumberFormat="1" applyFont="1" applyFill="1" applyBorder="1"/>
    <xf numFmtId="165" fontId="7" fillId="5" borderId="33" xfId="0" applyNumberFormat="1" applyFont="1" applyFill="1" applyBorder="1"/>
    <xf numFmtId="0" fontId="5" fillId="4" borderId="0" xfId="0" applyFont="1" applyFill="1" applyBorder="1" applyAlignment="1" applyProtection="1">
      <alignment vertical="center"/>
      <protection locked="0"/>
    </xf>
    <xf numFmtId="165" fontId="7" fillId="7" borderId="29" xfId="0" applyNumberFormat="1" applyFont="1" applyFill="1" applyBorder="1"/>
    <xf numFmtId="165" fontId="7" fillId="7" borderId="32" xfId="0" applyNumberFormat="1" applyFont="1" applyFill="1" applyBorder="1"/>
    <xf numFmtId="165" fontId="7" fillId="7" borderId="26" xfId="0" applyNumberFormat="1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5" fillId="4" borderId="12" xfId="0" applyFont="1" applyFill="1" applyBorder="1" applyAlignment="1">
      <alignment horizontal="right" vertical="center"/>
    </xf>
    <xf numFmtId="0" fontId="5" fillId="4" borderId="13" xfId="0" applyFont="1" applyFill="1" applyBorder="1" applyAlignment="1">
      <alignment horizontal="right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67" fontId="0" fillId="0" borderId="0" xfId="0" applyNumberFormat="1" applyBorder="1" applyAlignment="1" applyProtection="1">
      <alignment horizontal="left"/>
      <protection locked="0"/>
    </xf>
    <xf numFmtId="167" fontId="0" fillId="0" borderId="8" xfId="0" applyNumberFormat="1" applyBorder="1" applyProtection="1">
      <protection locked="0"/>
    </xf>
    <xf numFmtId="172" fontId="0" fillId="0" borderId="0" xfId="0" applyNumberFormat="1" applyBorder="1" applyAlignment="1" applyProtection="1">
      <alignment horizontal="left"/>
      <protection locked="0"/>
    </xf>
    <xf numFmtId="172" fontId="0" fillId="0" borderId="0" xfId="0" applyNumberFormat="1" applyBorder="1" applyProtection="1"/>
    <xf numFmtId="172" fontId="0" fillId="0" borderId="11" xfId="0" applyNumberFormat="1" applyBorder="1" applyProtection="1"/>
    <xf numFmtId="0" fontId="10" fillId="0" borderId="0" xfId="0" applyFont="1"/>
    <xf numFmtId="0" fontId="11" fillId="0" borderId="0" xfId="0" applyFont="1"/>
    <xf numFmtId="0" fontId="12" fillId="4" borderId="15" xfId="0" applyFont="1" applyFill="1" applyBorder="1"/>
    <xf numFmtId="0" fontId="12" fillId="4" borderId="16" xfId="0" applyFont="1" applyFill="1" applyBorder="1"/>
    <xf numFmtId="0" fontId="12" fillId="4" borderId="17" xfId="0" applyFont="1" applyFill="1" applyBorder="1" applyProtection="1">
      <protection locked="0"/>
    </xf>
    <xf numFmtId="165" fontId="13" fillId="4" borderId="17" xfId="0" applyNumberFormat="1" applyFont="1" applyFill="1" applyBorder="1" applyProtection="1">
      <protection locked="0"/>
    </xf>
    <xf numFmtId="165" fontId="13" fillId="4" borderId="18" xfId="0" applyNumberFormat="1" applyFont="1" applyFill="1" applyBorder="1" applyProtection="1">
      <protection locked="0"/>
    </xf>
    <xf numFmtId="0" fontId="11" fillId="0" borderId="25" xfId="0" applyFont="1" applyBorder="1"/>
    <xf numFmtId="0" fontId="11" fillId="0" borderId="26" xfId="0" applyFont="1" applyBorder="1"/>
    <xf numFmtId="0" fontId="11" fillId="5" borderId="29" xfId="0" applyFont="1" applyFill="1" applyBorder="1"/>
    <xf numFmtId="165" fontId="14" fillId="5" borderId="29" xfId="0" applyNumberFormat="1" applyFont="1" applyFill="1" applyBorder="1"/>
    <xf numFmtId="0" fontId="11" fillId="6" borderId="29" xfId="0" applyFont="1" applyFill="1" applyBorder="1"/>
    <xf numFmtId="0" fontId="14" fillId="6" borderId="29" xfId="0" quotePrefix="1" applyNumberFormat="1" applyFont="1" applyFill="1" applyBorder="1"/>
    <xf numFmtId="165" fontId="14" fillId="6" borderId="29" xfId="0" applyNumberFormat="1" applyFont="1" applyFill="1" applyBorder="1"/>
    <xf numFmtId="165" fontId="14" fillId="7" borderId="29" xfId="0" applyNumberFormat="1" applyFont="1" applyFill="1" applyBorder="1"/>
    <xf numFmtId="0" fontId="11" fillId="6" borderId="26" xfId="0" applyFont="1" applyFill="1" applyBorder="1"/>
    <xf numFmtId="165" fontId="14" fillId="6" borderId="26" xfId="0" applyNumberFormat="1" applyFont="1" applyFill="1" applyBorder="1"/>
    <xf numFmtId="0" fontId="11" fillId="5" borderId="26" xfId="0" applyFont="1" applyFill="1" applyBorder="1"/>
    <xf numFmtId="165" fontId="14" fillId="5" borderId="26" xfId="0" applyNumberFormat="1" applyFont="1" applyFill="1" applyBorder="1"/>
    <xf numFmtId="165" fontId="14" fillId="7" borderId="26" xfId="0" applyNumberFormat="1" applyFont="1" applyFill="1" applyBorder="1"/>
    <xf numFmtId="165" fontId="14" fillId="5" borderId="27" xfId="0" applyNumberFormat="1" applyFont="1" applyFill="1" applyBorder="1"/>
    <xf numFmtId="0" fontId="11" fillId="0" borderId="28" xfId="0" applyFont="1" applyBorder="1"/>
    <xf numFmtId="0" fontId="11" fillId="0" borderId="29" xfId="0" applyFont="1" applyBorder="1"/>
    <xf numFmtId="0" fontId="14" fillId="6" borderId="29" xfId="0" applyNumberFormat="1" applyFont="1" applyFill="1" applyBorder="1"/>
    <xf numFmtId="165" fontId="14" fillId="5" borderId="30" xfId="0" applyNumberFormat="1" applyFont="1" applyFill="1" applyBorder="1"/>
    <xf numFmtId="0" fontId="11" fillId="0" borderId="31" xfId="0" applyFont="1" applyBorder="1"/>
    <xf numFmtId="0" fontId="11" fillId="0" borderId="32" xfId="0" applyFont="1" applyBorder="1"/>
    <xf numFmtId="0" fontId="11" fillId="5" borderId="32" xfId="0" applyFont="1" applyFill="1" applyBorder="1"/>
    <xf numFmtId="165" fontId="14" fillId="5" borderId="32" xfId="0" applyNumberFormat="1" applyFont="1" applyFill="1" applyBorder="1"/>
    <xf numFmtId="0" fontId="11" fillId="6" borderId="32" xfId="0" applyFont="1" applyFill="1" applyBorder="1"/>
    <xf numFmtId="165" fontId="14" fillId="6" borderId="32" xfId="0" applyNumberFormat="1" applyFont="1" applyFill="1" applyBorder="1"/>
    <xf numFmtId="165" fontId="14" fillId="7" borderId="32" xfId="0" applyNumberFormat="1" applyFont="1" applyFill="1" applyBorder="1"/>
    <xf numFmtId="165" fontId="14" fillId="5" borderId="33" xfId="0" applyNumberFormat="1" applyFont="1" applyFill="1" applyBorder="1"/>
    <xf numFmtId="167" fontId="0" fillId="0" borderId="12" xfId="0" applyNumberFormat="1" applyBorder="1" applyProtection="1">
      <protection locked="0"/>
    </xf>
    <xf numFmtId="167" fontId="0" fillId="0" borderId="13" xfId="0" applyNumberFormat="1" applyBorder="1" applyAlignment="1" applyProtection="1">
      <alignment horizontal="left"/>
      <protection locked="0"/>
    </xf>
    <xf numFmtId="172" fontId="0" fillId="0" borderId="13" xfId="0" applyNumberFormat="1" applyBorder="1" applyAlignment="1" applyProtection="1">
      <alignment horizontal="left"/>
      <protection locked="0"/>
    </xf>
    <xf numFmtId="1" fontId="4" fillId="0" borderId="34" xfId="1" applyNumberFormat="1" applyFont="1" applyFill="1" applyBorder="1" applyAlignment="1">
      <alignment horizontal="center" vertical="center"/>
    </xf>
    <xf numFmtId="167" fontId="0" fillId="0" borderId="10" xfId="0" applyNumberFormat="1" applyBorder="1" applyProtection="1">
      <protection locked="0"/>
    </xf>
    <xf numFmtId="167" fontId="0" fillId="0" borderId="11" xfId="0" applyNumberFormat="1" applyBorder="1" applyAlignment="1" applyProtection="1">
      <alignment horizontal="left"/>
      <protection locked="0"/>
    </xf>
    <xf numFmtId="172" fontId="0" fillId="0" borderId="11" xfId="0" applyNumberFormat="1" applyBorder="1" applyAlignment="1" applyProtection="1">
      <alignment horizontal="left"/>
      <protection locked="0"/>
    </xf>
  </cellXfs>
  <cellStyles count="2">
    <cellStyle name="Neutral" xfId="1" builtinId="28"/>
    <cellStyle name="Normal" xfId="0" builtinId="0"/>
  </cellStyles>
  <dxfs count="1">
    <dxf>
      <font>
        <b/>
        <i val="0"/>
      </font>
      <fill>
        <patternFill>
          <fgColor auto="1"/>
          <bgColor theme="0" tint="-4.9989318521683403E-2"/>
        </patternFill>
      </fill>
      <border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5" fmlaLink="$J$5" fmlaRange="Drivers!$B$5:$B$41" noThreeD="1" val="0"/>
</file>

<file path=xl/ctrlProps/ctrlProp2.xml><?xml version="1.0" encoding="utf-8"?>
<formControlPr xmlns="http://schemas.microsoft.com/office/spreadsheetml/2009/9/main" objectType="Drop" dropStyle="combo" dx="25" fmlaLink="$J$17" fmlaRange="Horses!$B$7:$B$43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22</xdr:col>
      <xdr:colOff>0</xdr:colOff>
      <xdr:row>2</xdr:row>
      <xdr:rowOff>31750</xdr:rowOff>
    </xdr:to>
    <xdr:pic>
      <xdr:nvPicPr>
        <xdr:cNvPr id="6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103"/>
        <a:stretch/>
      </xdr:blipFill>
      <xdr:spPr bwMode="auto">
        <a:xfrm>
          <a:off x="0" y="0"/>
          <a:ext cx="1327785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4</xdr:row>
          <xdr:rowOff>69850</xdr:rowOff>
        </xdr:from>
        <xdr:to>
          <xdr:col>8</xdr:col>
          <xdr:colOff>736600</xdr:colOff>
          <xdr:row>4</xdr:row>
          <xdr:rowOff>266700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31750</xdr:colOff>
          <xdr:row>16</xdr:row>
          <xdr:rowOff>76200</xdr:rowOff>
        </xdr:from>
        <xdr:to>
          <xdr:col>8</xdr:col>
          <xdr:colOff>742950</xdr:colOff>
          <xdr:row>16</xdr:row>
          <xdr:rowOff>273050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4</xdr:row>
      <xdr:rowOff>539750</xdr:rowOff>
    </xdr:from>
    <xdr:to>
      <xdr:col>13</xdr:col>
      <xdr:colOff>44450</xdr:colOff>
      <xdr:row>37</xdr:row>
      <xdr:rowOff>69850</xdr:rowOff>
    </xdr:to>
    <xdr:grpSp>
      <xdr:nvGrpSpPr>
        <xdr:cNvPr id="29" name="HorsesHintBox"/>
        <xdr:cNvGrpSpPr/>
      </xdr:nvGrpSpPr>
      <xdr:grpSpPr>
        <a:xfrm>
          <a:off x="3467100" y="539750"/>
          <a:ext cx="3778250" cy="4991100"/>
          <a:chOff x="3467100" y="539750"/>
          <a:chExt cx="3778250" cy="4991100"/>
        </a:xfrm>
      </xdr:grpSpPr>
      <xdr:grpSp>
        <xdr:nvGrpSpPr>
          <xdr:cNvPr id="28" name="Group 27"/>
          <xdr:cNvGrpSpPr/>
        </xdr:nvGrpSpPr>
        <xdr:grpSpPr>
          <a:xfrm>
            <a:off x="3467100" y="2255179"/>
            <a:ext cx="3778250" cy="3275671"/>
            <a:chOff x="3467100" y="2121829"/>
            <a:chExt cx="3778250" cy="3275671"/>
          </a:xfrm>
        </xdr:grpSpPr>
        <xdr:sp macro="" textlink="">
          <xdr:nvSpPr>
            <xdr:cNvPr id="24" name="Rectangle 23"/>
            <xdr:cNvSpPr/>
          </xdr:nvSpPr>
          <xdr:spPr>
            <a:xfrm>
              <a:off x="3467100" y="2121829"/>
              <a:ext cx="3778250" cy="236963"/>
            </a:xfrm>
            <a:prstGeom prst="rect">
              <a:avLst/>
            </a:prstGeom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ZA" sz="1100"/>
            </a:p>
          </xdr:txBody>
        </xdr:sp>
        <xdr:sp macro="" textlink="">
          <xdr:nvSpPr>
            <xdr:cNvPr id="2" name="Rectangle 1"/>
            <xdr:cNvSpPr/>
          </xdr:nvSpPr>
          <xdr:spPr>
            <a:xfrm>
              <a:off x="3467100" y="2365762"/>
              <a:ext cx="3778250" cy="3031738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ZA" sz="1100">
                  <a:solidFill>
                    <a:sysClr val="windowText" lastClr="000000"/>
                  </a:solidFill>
                </a:rPr>
                <a:t>Do</a:t>
              </a:r>
              <a:r>
                <a:rPr lang="en-ZA" sz="1100" baseline="0">
                  <a:solidFill>
                    <a:sysClr val="windowText" lastClr="000000"/>
                  </a:solidFill>
                </a:rPr>
                <a:t> not insert columns or rows as this will break formulas!</a:t>
              </a:r>
            </a:p>
            <a:p>
              <a:pPr algn="l"/>
              <a:r>
                <a:rPr lang="en-ZA" sz="1100" baseline="0">
                  <a:solidFill>
                    <a:sysClr val="windowText" lastClr="000000"/>
                  </a:solidFill>
                </a:rPr>
                <a:t>To add an item, start the text with "H:" (for example "H:Permit"). </a:t>
              </a:r>
            </a:p>
            <a:p>
              <a:pPr algn="l"/>
              <a:r>
                <a:rPr lang="en-ZA" sz="1100" baseline="0">
                  <a:solidFill>
                    <a:sysClr val="windowText" lastClr="000000"/>
                  </a:solidFill>
                </a:rPr>
                <a:t>To add a heading for an item, start the text with  "H:H:" (for example "H:H:Zim")</a:t>
              </a:r>
            </a:p>
            <a:p>
              <a:pPr algn="l"/>
              <a:endParaRPr lang="en-ZA" sz="1100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en-ZA" sz="1100" baseline="0">
                  <a:solidFill>
                    <a:sysClr val="windowText" lastClr="000000"/>
                  </a:solidFill>
                </a:rPr>
                <a:t>In this example "Service (KM)" is an item so here it is indicated as "H:Service (KM)" in the column header.  "Zim" is a header for the items underneath it so it is indicated as "H:H:Zim" in the column header.</a:t>
              </a:r>
            </a:p>
          </xdr:txBody>
        </xdr:sp>
        <xdr:pic>
          <xdr:nvPicPr>
            <xdr:cNvPr id="8" name="Picture 7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784600" y="4393890"/>
              <a:ext cx="3115326" cy="88325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</xdr:pic>
        <xdr:sp macro="[0]!HideHorsesHint" textlink="">
          <xdr:nvSpPr>
            <xdr:cNvPr id="25" name="Rectangle 24"/>
            <xdr:cNvSpPr/>
          </xdr:nvSpPr>
          <xdr:spPr>
            <a:xfrm>
              <a:off x="6953250" y="2142738"/>
              <a:ext cx="274320" cy="200722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ZA" sz="1100"/>
                <a:t>x</a:t>
              </a:r>
            </a:p>
          </xdr:txBody>
        </xdr:sp>
      </xdr:grpSp>
      <xdr:cxnSp macro="">
        <xdr:nvCxnSpPr>
          <xdr:cNvPr id="6" name="Straight Arrow Connector 5"/>
          <xdr:cNvCxnSpPr>
            <a:stCxn id="10" idx="0"/>
          </xdr:cNvCxnSpPr>
        </xdr:nvCxnSpPr>
        <xdr:spPr>
          <a:xfrm flipH="1" flipV="1">
            <a:off x="3486150" y="539750"/>
            <a:ext cx="708025" cy="3192037"/>
          </a:xfrm>
          <a:prstGeom prst="straightConnector1">
            <a:avLst/>
          </a:prstGeom>
          <a:solidFill>
            <a:schemeClr val="bg1"/>
          </a:solidFill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angle 9"/>
          <xdr:cNvSpPr/>
        </xdr:nvSpPr>
        <xdr:spPr>
          <a:xfrm>
            <a:off x="3689350" y="3731787"/>
            <a:ext cx="1009650" cy="181207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ZA" sz="1100"/>
          </a:p>
        </xdr:txBody>
      </xdr:sp>
      <xdr:sp macro="" textlink="">
        <xdr:nvSpPr>
          <xdr:cNvPr id="11" name="Rectangle 10"/>
          <xdr:cNvSpPr/>
        </xdr:nvSpPr>
        <xdr:spPr>
          <a:xfrm>
            <a:off x="6216650" y="3912994"/>
            <a:ext cx="594360" cy="181207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ZA" sz="1100"/>
          </a:p>
        </xdr:txBody>
      </xdr:sp>
      <xdr:cxnSp macro="">
        <xdr:nvCxnSpPr>
          <xdr:cNvPr id="14" name="Straight Arrow Connector 13"/>
          <xdr:cNvCxnSpPr>
            <a:stCxn id="11" idx="2"/>
          </xdr:cNvCxnSpPr>
        </xdr:nvCxnSpPr>
        <xdr:spPr>
          <a:xfrm flipH="1">
            <a:off x="4210050" y="4094201"/>
            <a:ext cx="2303780" cy="780585"/>
          </a:xfrm>
          <a:prstGeom prst="straightConnector1">
            <a:avLst/>
          </a:prstGeom>
          <a:solidFill>
            <a:schemeClr val="bg1"/>
          </a:solidFill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/>
          <xdr:cNvCxnSpPr>
            <a:stCxn id="10" idx="2"/>
          </xdr:cNvCxnSpPr>
        </xdr:nvCxnSpPr>
        <xdr:spPr>
          <a:xfrm>
            <a:off x="4194175" y="3912994"/>
            <a:ext cx="9525" cy="564530"/>
          </a:xfrm>
          <a:prstGeom prst="straightConnector1">
            <a:avLst/>
          </a:prstGeom>
          <a:solidFill>
            <a:schemeClr val="bg1"/>
          </a:solidFill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/>
          <xdr:cNvCxnSpPr>
            <a:stCxn id="11" idx="0"/>
          </xdr:cNvCxnSpPr>
        </xdr:nvCxnSpPr>
        <xdr:spPr>
          <a:xfrm flipV="1">
            <a:off x="6513830" y="539750"/>
            <a:ext cx="185420" cy="3373244"/>
          </a:xfrm>
          <a:prstGeom prst="straightConnector1">
            <a:avLst/>
          </a:prstGeom>
          <a:solidFill>
            <a:schemeClr val="bg1"/>
          </a:solidFill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101600</xdr:colOff>
      <xdr:row>4</xdr:row>
      <xdr:rowOff>127000</xdr:rowOff>
    </xdr:from>
    <xdr:to>
      <xdr:col>3</xdr:col>
      <xdr:colOff>330200</xdr:colOff>
      <xdr:row>4</xdr:row>
      <xdr:rowOff>401320</xdr:rowOff>
    </xdr:to>
    <xdr:sp macro="" textlink="">
      <xdr:nvSpPr>
        <xdr:cNvPr id="27" name="HorsesShowHelpButton" hidden="1"/>
        <xdr:cNvSpPr/>
      </xdr:nvSpPr>
      <xdr:spPr>
        <a:xfrm>
          <a:off x="101600" y="127000"/>
          <a:ext cx="844550" cy="274320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100" b="0">
              <a:solidFill>
                <a:schemeClr val="bg1"/>
              </a:solidFill>
            </a:rPr>
            <a:t>Show Help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46"/>
  <sheetViews>
    <sheetView showGridLines="0" topLeftCell="D2" workbookViewId="0">
      <selection activeCell="N10" sqref="N10"/>
    </sheetView>
  </sheetViews>
  <sheetFormatPr defaultColWidth="0" defaultRowHeight="14.5" zeroHeight="1" x14ac:dyDescent="0.35"/>
  <cols>
    <col min="1" max="3" width="8.7265625" hidden="1" customWidth="1"/>
    <col min="4" max="4" width="4.1796875" customWidth="1"/>
    <col min="5" max="5" width="14.6328125" customWidth="1"/>
    <col min="6" max="6" width="9.6328125" customWidth="1"/>
    <col min="7" max="9" width="11.6328125" customWidth="1"/>
    <col min="10" max="10" width="11.6328125" hidden="1" customWidth="1"/>
    <col min="11" max="11" width="4.1796875" customWidth="1"/>
    <col min="12" max="12" width="14.6328125" customWidth="1"/>
    <col min="13" max="13" width="9.6328125" customWidth="1"/>
    <col min="14" max="16" width="11.6328125" customWidth="1"/>
    <col min="17" max="17" width="4.1796875" customWidth="1"/>
    <col min="18" max="18" width="14.6328125" customWidth="1"/>
    <col min="19" max="19" width="9.6328125" customWidth="1"/>
    <col min="20" max="22" width="11.6328125" customWidth="1"/>
    <col min="23" max="23" width="8.7265625" hidden="1" customWidth="1"/>
    <col min="24" max="24" width="9.81640625" hidden="1" customWidth="1"/>
    <col min="25" max="16384" width="8.7265625" hidden="1"/>
  </cols>
  <sheetData>
    <row r="1" spans="5:14" ht="56" customHeight="1" x14ac:dyDescent="0.35"/>
    <row r="2" spans="5:14" x14ac:dyDescent="0.35"/>
    <row r="3" spans="5:14" ht="15" thickBot="1" x14ac:dyDescent="0.4"/>
    <row r="4" spans="5:14" ht="15" hidden="1" thickBot="1" x14ac:dyDescent="0.4">
      <c r="F4">
        <v>1</v>
      </c>
      <c r="G4">
        <v>2</v>
      </c>
      <c r="H4">
        <v>3</v>
      </c>
    </row>
    <row r="5" spans="5:14" ht="27" customHeight="1" x14ac:dyDescent="0.35">
      <c r="E5" s="66" t="s">
        <v>32</v>
      </c>
      <c r="F5" s="67"/>
      <c r="G5" s="64" t="str">
        <f>VLOOKUP(J5,Drivers!$A$5:$B$41,2,0)</f>
        <v>Mack Gwatiringa</v>
      </c>
      <c r="H5" s="64"/>
      <c r="I5" s="65"/>
      <c r="J5" s="57">
        <v>1</v>
      </c>
    </row>
    <row r="6" spans="5:14" s="2" customFormat="1" ht="17" customHeight="1" x14ac:dyDescent="0.35">
      <c r="E6" s="3" t="s">
        <v>0</v>
      </c>
      <c r="F6" s="4" t="s">
        <v>1</v>
      </c>
      <c r="G6" s="4" t="s">
        <v>2</v>
      </c>
      <c r="H6" s="4" t="s">
        <v>25</v>
      </c>
      <c r="I6" s="5" t="s">
        <v>3</v>
      </c>
      <c r="J6" s="4"/>
      <c r="M6"/>
      <c r="N6"/>
    </row>
    <row r="7" spans="5:14" x14ac:dyDescent="0.35">
      <c r="E7" s="25" t="str">
        <f>IF(Drivers!E4="","",Drivers!E4)</f>
        <v>Driver's Licence</v>
      </c>
      <c r="F7" s="26" t="str">
        <f>IF(VLOOKUP($G$5,Drivers!$B$5:$AE$41,F$4+$J7,0)="","",VLOOKUP($G$5,Drivers!$B$5:$AE$41,F$4+$J7,0))</f>
        <v>XXX11DD</v>
      </c>
      <c r="G7" s="77">
        <f>IF(VLOOKUP($G$5,Drivers!$B$5:$AE$41,G$4+$J7,0)="","",VLOOKUP($G$5,Drivers!$B$5:$AE$41,G$4+$J7,0))</f>
        <v>40179</v>
      </c>
      <c r="H7" s="77">
        <f>IF(VLOOKUP($G$5,Drivers!$B$5:$AE$41,H$4+$J7,0)="","",VLOOKUP($G$5,Drivers!$B$5:$AE$41,H$4+$J7,0))</f>
        <v>43179</v>
      </c>
      <c r="I7" s="27">
        <f t="shared" ref="I7:I15" ca="1" si="0">IF(H7="","",IFERROR(H7-TODAY(),""))</f>
        <v>30</v>
      </c>
      <c r="J7" s="19">
        <v>3</v>
      </c>
    </row>
    <row r="8" spans="5:14" x14ac:dyDescent="0.35">
      <c r="E8" s="25" t="str">
        <f>IF(Drivers!H4="","",Drivers!H4)</f>
        <v>Passport</v>
      </c>
      <c r="F8" s="26" t="str">
        <f>IF(VLOOKUP($G$5,Drivers!$B$5:$AE$41,F$4+$J8,0)="","",VLOOKUP($G$5,Drivers!$B$5:$AE$41,F$4+$J8,0))</f>
        <v>AN22PP</v>
      </c>
      <c r="G8" s="77">
        <f>IF(VLOOKUP($G$5,Drivers!$B$5:$AE$41,G$4+$J8,0)="","",VLOOKUP($G$5,Drivers!$B$5:$AE$41,G$4+$J8,0))</f>
        <v>40605</v>
      </c>
      <c r="H8" s="77">
        <f>IF(VLOOKUP($G$5,Drivers!$B$5:$AE$41,H$4+$J8,0)="","",VLOOKUP($G$5,Drivers!$B$5:$AE$41,H$4+$J8,0))</f>
        <v>43179</v>
      </c>
      <c r="I8" s="27">
        <f t="shared" ca="1" si="0"/>
        <v>30</v>
      </c>
      <c r="J8" s="19">
        <v>6</v>
      </c>
    </row>
    <row r="9" spans="5:14" x14ac:dyDescent="0.35">
      <c r="E9" s="25" t="str">
        <f>IF(Drivers!K4="","",Drivers!K4)</f>
        <v>Permit</v>
      </c>
      <c r="F9" s="26" t="str">
        <f>IF(VLOOKUP($G$5,Drivers!$B$5:$AE$41,F$4+$J9,0)="","",VLOOKUP($G$5,Drivers!$B$5:$AE$41,F$4+$J9,0))</f>
        <v>PP33PP</v>
      </c>
      <c r="G9" s="77">
        <f>IF(VLOOKUP($G$5,Drivers!$B$5:$AE$41,G$4+$J9,0)="","",VLOOKUP($G$5,Drivers!$B$5:$AE$41,G$4+$J9,0))</f>
        <v>41034</v>
      </c>
      <c r="H9" s="77">
        <f>IF(VLOOKUP($G$5,Drivers!$B$5:$AE$41,H$4+$J9,0)="","",VLOOKUP($G$5,Drivers!$B$5:$AE$41,H$4+$J9,0))</f>
        <v>43179</v>
      </c>
      <c r="I9" s="27">
        <f t="shared" ca="1" si="0"/>
        <v>30</v>
      </c>
      <c r="J9" s="19">
        <v>9</v>
      </c>
    </row>
    <row r="10" spans="5:14" x14ac:dyDescent="0.35">
      <c r="E10" s="25" t="str">
        <f>IF(Drivers!N4="","",Drivers!N4)</f>
        <v>Medical</v>
      </c>
      <c r="F10" s="26" t="str">
        <f>IF(VLOOKUP($G$5,Drivers!$B$5:$AE$41,F$4+$J10,0)="","",VLOOKUP($G$5,Drivers!$B$5:$AE$41,F$4+$J10,0))</f>
        <v>MM44DD</v>
      </c>
      <c r="G10" s="77">
        <f>IF(VLOOKUP($G$5,Drivers!$B$5:$AE$41,G$4+$J10,0)="","",VLOOKUP($G$5,Drivers!$B$5:$AE$41,G$4+$J10,0))</f>
        <v>43076</v>
      </c>
      <c r="H10" s="77">
        <f>IF(VLOOKUP($G$5,Drivers!$B$5:$AE$41,H$4+$J10,0)="","",VLOOKUP($G$5,Drivers!$B$5:$AE$41,H$4+$J10,0))</f>
        <v>43179</v>
      </c>
      <c r="I10" s="27">
        <f t="shared" ca="1" si="0"/>
        <v>30</v>
      </c>
      <c r="J10" s="19">
        <v>12</v>
      </c>
    </row>
    <row r="11" spans="5:14" x14ac:dyDescent="0.35">
      <c r="E11" s="25" t="str">
        <f>IF(Drivers!Q4="","",Drivers!Q4)</f>
        <v>Hazchem</v>
      </c>
      <c r="F11" s="26" t="str">
        <f>IF(VLOOKUP($G$5,Drivers!$B$5:$AE$41,F$4+$J11,0)="","",VLOOKUP($G$5,Drivers!$B$5:$AE$41,F$4+$J11,0))</f>
        <v>HH33PP</v>
      </c>
      <c r="G11" s="77">
        <f>IF(VLOOKUP($G$5,Drivers!$B$5:$AE$41,G$4+$J11,0)="","",VLOOKUP($G$5,Drivers!$B$5:$AE$41,G$4+$J11,0))</f>
        <v>41034</v>
      </c>
      <c r="H11" s="77">
        <f>IF(VLOOKUP($G$5,Drivers!$B$5:$AE$41,H$4+$J11,0)="","",VLOOKUP($G$5,Drivers!$B$5:$AE$41,H$4+$J11,0))</f>
        <v>41035</v>
      </c>
      <c r="I11" s="27">
        <f t="shared" ca="1" si="0"/>
        <v>-2114</v>
      </c>
      <c r="J11" s="19">
        <v>15</v>
      </c>
    </row>
    <row r="12" spans="5:14" x14ac:dyDescent="0.35">
      <c r="E12" s="25" t="str">
        <f>IF(Drivers!T4="","",Drivers!T4)</f>
        <v>International Licence</v>
      </c>
      <c r="F12" s="26" t="str">
        <f>IF(VLOOKUP($G$5,Drivers!$B$5:$AE$41,F$4+$J12,0)="","",VLOOKUP($G$5,Drivers!$B$5:$AE$41,F$4+$J12,0))</f>
        <v>IL44DD</v>
      </c>
      <c r="G12" s="77">
        <f>IF(VLOOKUP($G$5,Drivers!$B$5:$AE$41,G$4+$J12,0)="","",VLOOKUP($G$5,Drivers!$B$5:$AE$41,G$4+$J12,0))</f>
        <v>41462</v>
      </c>
      <c r="H12" s="77">
        <f>IF(VLOOKUP($G$5,Drivers!$B$5:$AE$41,H$4+$J12,0)="","",VLOOKUP($G$5,Drivers!$B$5:$AE$41,H$4+$J12,0))</f>
        <v>43179</v>
      </c>
      <c r="I12" s="27">
        <f t="shared" ca="1" si="0"/>
        <v>30</v>
      </c>
      <c r="J12" s="19">
        <v>18</v>
      </c>
    </row>
    <row r="13" spans="5:14" x14ac:dyDescent="0.35">
      <c r="E13" s="25" t="str">
        <f>IF(Drivers!W4="","",Drivers!W4)</f>
        <v>Defensive</v>
      </c>
      <c r="F13" s="26" t="str">
        <f>IF(VLOOKUP($G$5,Drivers!$B$5:$AE$41,F$4+$J13,0)="","",VLOOKUP($G$5,Drivers!$B$5:$AE$41,F$4+$J13,0))</f>
        <v>DD44DD</v>
      </c>
      <c r="G13" s="77">
        <f>IF(VLOOKUP($G$5,Drivers!$B$5:$AE$41,G$4+$J13,0)="","",VLOOKUP($G$5,Drivers!$B$5:$AE$41,G$4+$J13,0))</f>
        <v>41462</v>
      </c>
      <c r="H13" s="77">
        <f>IF(VLOOKUP($G$5,Drivers!$B$5:$AE$41,H$4+$J13,0)="","",VLOOKUP($G$5,Drivers!$B$5:$AE$41,H$4+$J13,0))</f>
        <v>43179</v>
      </c>
      <c r="I13" s="27">
        <f t="shared" ca="1" si="0"/>
        <v>30</v>
      </c>
      <c r="J13" s="19">
        <v>21</v>
      </c>
    </row>
    <row r="14" spans="5:14" x14ac:dyDescent="0.35">
      <c r="E14" s="25" t="str">
        <f>IF(Drivers!Z4="","",Drivers!Z4)</f>
        <v/>
      </c>
      <c r="F14" s="26" t="str">
        <f>IF(VLOOKUP($G$5,Drivers!$B$5:$AE$41,F$4+$J14,0)="","",VLOOKUP($G$5,Drivers!$B$5:$AE$41,F$4+$J14,0))</f>
        <v/>
      </c>
      <c r="G14" s="77" t="str">
        <f>IF(VLOOKUP($G$5,Drivers!$B$5:$AE$41,G$4+$J14,0)="","",VLOOKUP($G$5,Drivers!$B$5:$AE$41,G$4+$J14,0))</f>
        <v/>
      </c>
      <c r="H14" s="77" t="str">
        <f>IF(VLOOKUP($G$5,Drivers!$B$5:$AE$41,H$4+$J14,0)="","",VLOOKUP($G$5,Drivers!$B$5:$AE$41,H$4+$J14,0))</f>
        <v/>
      </c>
      <c r="I14" s="27" t="str">
        <f t="shared" ca="1" si="0"/>
        <v/>
      </c>
      <c r="J14" s="19">
        <v>24</v>
      </c>
    </row>
    <row r="15" spans="5:14" ht="15" thickBot="1" x14ac:dyDescent="0.4">
      <c r="E15" s="28" t="str">
        <f>IF(Drivers!AC4="","",Drivers!AC4)</f>
        <v/>
      </c>
      <c r="F15" s="29" t="str">
        <f>IF(VLOOKUP($G$5,Drivers!$B$5:$AE$41,F$4+$J15,0)="","",VLOOKUP($G$5,Drivers!$B$5:$AE$41,F$4+$J15,0))</f>
        <v/>
      </c>
      <c r="G15" s="78" t="str">
        <f>IF(VLOOKUP($G$5,Drivers!$B$5:$AE$41,G$4+$J15,0)="","",VLOOKUP($G$5,Drivers!$B$5:$AE$41,G$4+$J15,0))</f>
        <v/>
      </c>
      <c r="H15" s="78" t="str">
        <f>IF(VLOOKUP($G$5,Drivers!$B$5:$AE$41,H$4+$J15,0)="","",VLOOKUP($G$5,Drivers!$B$5:$AE$41,H$4+$J15,0))</f>
        <v/>
      </c>
      <c r="I15" s="30" t="str">
        <f t="shared" ca="1" si="0"/>
        <v/>
      </c>
      <c r="J15" s="19">
        <v>27</v>
      </c>
    </row>
    <row r="16" spans="5:14" ht="15" thickBot="1" x14ac:dyDescent="0.4"/>
    <row r="17" spans="1:24" ht="27" customHeight="1" x14ac:dyDescent="0.35">
      <c r="E17" s="66" t="s">
        <v>42</v>
      </c>
      <c r="F17" s="67"/>
      <c r="G17" s="68"/>
      <c r="H17" s="68"/>
      <c r="I17" s="69"/>
      <c r="J17" s="20">
        <v>1</v>
      </c>
      <c r="L17" s="61" t="s">
        <v>23</v>
      </c>
      <c r="M17" s="62"/>
      <c r="N17" s="62"/>
      <c r="O17" s="62"/>
      <c r="P17" s="63"/>
      <c r="R17" s="61" t="s">
        <v>24</v>
      </c>
      <c r="S17" s="62"/>
      <c r="T17" s="62"/>
      <c r="U17" s="62"/>
      <c r="V17" s="63"/>
    </row>
    <row r="18" spans="1:24" ht="27" hidden="1" customHeight="1" x14ac:dyDescent="0.35">
      <c r="E18" s="70"/>
      <c r="F18" s="20">
        <v>1</v>
      </c>
      <c r="G18" s="20">
        <v>2</v>
      </c>
      <c r="H18" s="20">
        <v>3</v>
      </c>
      <c r="I18" s="71"/>
      <c r="J18" s="20"/>
      <c r="L18" s="72"/>
      <c r="M18" s="20"/>
      <c r="N18" s="20"/>
      <c r="O18" s="20"/>
      <c r="P18" s="73"/>
      <c r="R18" s="72"/>
      <c r="S18" s="20"/>
      <c r="T18" s="20"/>
      <c r="U18" s="20"/>
      <c r="V18" s="73"/>
    </row>
    <row r="19" spans="1:24" s="1" customFormat="1" ht="17" customHeight="1" thickBot="1" x14ac:dyDescent="0.4">
      <c r="A19" s="1">
        <f>ROW()</f>
        <v>19</v>
      </c>
      <c r="E19" s="3" t="s">
        <v>0</v>
      </c>
      <c r="F19" s="4" t="s">
        <v>1</v>
      </c>
      <c r="G19" s="4" t="s">
        <v>2</v>
      </c>
      <c r="H19" s="4" t="s">
        <v>25</v>
      </c>
      <c r="I19" s="5" t="s">
        <v>3</v>
      </c>
      <c r="J19" s="4"/>
      <c r="L19" s="6" t="s">
        <v>0</v>
      </c>
      <c r="M19" s="4" t="s">
        <v>1</v>
      </c>
      <c r="N19" s="4" t="s">
        <v>2</v>
      </c>
      <c r="O19" s="4" t="s">
        <v>25</v>
      </c>
      <c r="P19" s="7" t="s">
        <v>3</v>
      </c>
      <c r="R19" s="6" t="s">
        <v>0</v>
      </c>
      <c r="S19" s="4" t="s">
        <v>1</v>
      </c>
      <c r="T19" s="4" t="s">
        <v>2</v>
      </c>
      <c r="U19" s="4" t="s">
        <v>25</v>
      </c>
      <c r="V19" s="7" t="s">
        <v>3</v>
      </c>
    </row>
    <row r="20" spans="1:24" x14ac:dyDescent="0.35">
      <c r="A20">
        <f>ROW()-$A$19</f>
        <v>1</v>
      </c>
      <c r="B20" t="str">
        <f>HLOOKUP(A20&amp;"_"&amp;1,Sheet1!$C$1:$BB$6,5,0)</f>
        <v>H:Vehicle License</v>
      </c>
      <c r="C20">
        <f>(LEN(B20)-LEN(SUBSTITUTE(B20,"H:","")))/2</f>
        <v>1</v>
      </c>
      <c r="E20" s="112" t="str">
        <f>IFERROR(SUBSTITUTE(B20,"H:",""),"")</f>
        <v>Vehicle License</v>
      </c>
      <c r="F20" s="113" t="str">
        <f>IFERROR(INDEX(Sheet1!$C$6:$BB$42,Dashboard!$J$17,MATCH($A20&amp;"_"&amp;F$18,Sheet1!$C$1:$BB$1,0)),"")</f>
        <v>XXX11DD</v>
      </c>
      <c r="G20" s="114">
        <f>IFERROR(INDEX(Sheet1!$C$6:$BB$42,Dashboard!$J$17,MATCH($A20&amp;"_"&amp;G$18,Sheet1!$C$1:$BB$1,0)),"")</f>
        <v>40179</v>
      </c>
      <c r="H20" s="114">
        <f>IFERROR(INDEX(Sheet1!$C$6:$BB$42,Dashboard!$J$17,MATCH($A20&amp;"_"&amp;H$18,Sheet1!$C$1:$BB$1,0)),"")</f>
        <v>43151</v>
      </c>
      <c r="I20" s="115">
        <f ca="1">IF(H20="","",IFERROR(H20-TODAY(),""))</f>
        <v>2</v>
      </c>
      <c r="J20" s="19"/>
      <c r="L20" s="11" t="s">
        <v>22</v>
      </c>
      <c r="M20" s="9" t="s">
        <v>4</v>
      </c>
      <c r="N20" s="10">
        <v>40179</v>
      </c>
      <c r="O20" s="10">
        <v>43151</v>
      </c>
      <c r="P20" s="23">
        <f t="shared" ref="P20:P37" ca="1" si="1">IF(O20="","",IFERROR(O20-TODAY(),""))</f>
        <v>2</v>
      </c>
      <c r="R20" s="11" t="s">
        <v>22</v>
      </c>
      <c r="S20" s="9" t="s">
        <v>4</v>
      </c>
      <c r="T20" s="10">
        <v>40179</v>
      </c>
      <c r="U20" s="10">
        <v>43151</v>
      </c>
      <c r="V20" s="23">
        <f t="shared" ref="V20:V37" ca="1" si="2">IF(U20="","",IFERROR(U20-TODAY(),""))</f>
        <v>2</v>
      </c>
    </row>
    <row r="21" spans="1:24" x14ac:dyDescent="0.35">
      <c r="A21">
        <f>ROW()-$A$19</f>
        <v>2</v>
      </c>
      <c r="B21" t="str">
        <f>HLOOKUP(A21&amp;"_"&amp;1,Sheet1!$C$1:$BB$6,5,0)</f>
        <v>H:Service (KM)</v>
      </c>
      <c r="C21">
        <f t="shared" ref="C21:C37" si="3">(LEN(B21)-LEN(SUBSTITUTE(B21,"H:","")))/2</f>
        <v>1</v>
      </c>
      <c r="E21" s="75" t="str">
        <f t="shared" ref="E21:E37" si="4">IFERROR(SUBSTITUTE(B21,"H:",""),"")</f>
        <v>Service (KM)</v>
      </c>
      <c r="F21" s="74">
        <f>IFERROR(INDEX(Sheet1!$C$6:$BB$42,Dashboard!$J$17,MATCH($A21&amp;"_"&amp;F$18,Sheet1!$C$1:$BB$1,0)),"")</f>
        <v>100000</v>
      </c>
      <c r="G21" s="76" t="str">
        <f>IFERROR(INDEX(Sheet1!$C$6:$BB$42,Dashboard!$J$17,MATCH($A21&amp;"_"&amp;G$18,Sheet1!$C$1:$BB$1,0)),"")</f>
        <v>100000</v>
      </c>
      <c r="H21" s="76" t="str">
        <f>IFERROR(INDEX(Sheet1!$C$6:$BB$42,Dashboard!$J$17,MATCH($A21&amp;"_"&amp;H$18,Sheet1!$C$1:$BB$1,0)),"")</f>
        <v>120000</v>
      </c>
      <c r="I21" s="21">
        <f t="shared" ref="I21:I37" ca="1" si="5">IF(H21="","",IFERROR(H21-TODAY(),""))</f>
        <v>76851</v>
      </c>
      <c r="J21" s="19"/>
      <c r="L21" s="11"/>
      <c r="M21" s="9"/>
      <c r="N21" s="10"/>
      <c r="O21" s="10"/>
      <c r="P21" s="23" t="str">
        <f t="shared" ca="1" si="1"/>
        <v/>
      </c>
      <c r="R21" s="11"/>
      <c r="S21" s="9"/>
      <c r="T21" s="10"/>
      <c r="U21" s="10"/>
      <c r="V21" s="23" t="str">
        <f t="shared" ca="1" si="2"/>
        <v/>
      </c>
    </row>
    <row r="22" spans="1:24" x14ac:dyDescent="0.35">
      <c r="A22">
        <f>ROW()-$A$19</f>
        <v>3</v>
      </c>
      <c r="B22" t="str">
        <f>HLOOKUP(A22&amp;"_"&amp;1,Sheet1!$C$1:$BB$6,5,0)</f>
        <v>H:</v>
      </c>
      <c r="C22">
        <f t="shared" si="3"/>
        <v>1</v>
      </c>
      <c r="E22" s="75" t="str">
        <f t="shared" si="4"/>
        <v/>
      </c>
      <c r="F22" s="74">
        <f>IFERROR(INDEX(Sheet1!$C$6:$BB$42,Dashboard!$J$17,MATCH($A22&amp;"_"&amp;F$18,Sheet1!$C$1:$BB$1,0)),"")</f>
        <v>0</v>
      </c>
      <c r="G22" s="76" t="str">
        <f>IFERROR(INDEX(Sheet1!$C$6:$BB$42,Dashboard!$J$17,MATCH($A22&amp;"_"&amp;G$18,Sheet1!$C$1:$BB$1,0)),"")</f>
        <v/>
      </c>
      <c r="H22" s="76" t="str">
        <f>IFERROR(INDEX(Sheet1!$C$6:$BB$42,Dashboard!$J$17,MATCH($A22&amp;"_"&amp;H$18,Sheet1!$C$1:$BB$1,0)),"")</f>
        <v/>
      </c>
      <c r="I22" s="21" t="str">
        <f t="shared" ca="1" si="5"/>
        <v/>
      </c>
      <c r="J22" s="19"/>
      <c r="L22" s="11"/>
      <c r="M22" s="9"/>
      <c r="N22" s="10"/>
      <c r="O22" s="10"/>
      <c r="P22" s="23" t="str">
        <f t="shared" ca="1" si="1"/>
        <v/>
      </c>
      <c r="R22" s="11"/>
      <c r="S22" s="9"/>
      <c r="T22" s="10"/>
      <c r="U22" s="10"/>
      <c r="V22" s="23" t="str">
        <f t="shared" ca="1" si="2"/>
        <v/>
      </c>
    </row>
    <row r="23" spans="1:24" x14ac:dyDescent="0.35">
      <c r="A23">
        <f>ROW()-$A$19</f>
        <v>4</v>
      </c>
      <c r="B23" t="str">
        <f>HLOOKUP(A23&amp;"_"&amp;1,Sheet1!$C$1:$BB$6,5,0)</f>
        <v>H:H:Zim</v>
      </c>
      <c r="C23">
        <f t="shared" si="3"/>
        <v>2</v>
      </c>
      <c r="E23" s="75" t="str">
        <f t="shared" si="4"/>
        <v>Zim</v>
      </c>
      <c r="F23" s="74">
        <f>IFERROR(INDEX(Sheet1!$C$6:$BB$42,Dashboard!$J$17,MATCH($A23&amp;"_"&amp;F$18,Sheet1!$C$1:$BB$1,0)),"")</f>
        <v>0</v>
      </c>
      <c r="G23" s="76" t="str">
        <f>IFERROR(INDEX(Sheet1!$C$6:$BB$42,Dashboard!$J$17,MATCH($A23&amp;"_"&amp;G$18,Sheet1!$C$1:$BB$1,0)),"")</f>
        <v/>
      </c>
      <c r="H23" s="76" t="str">
        <f>IFERROR(INDEX(Sheet1!$C$6:$BB$42,Dashboard!$J$17,MATCH($A23&amp;"_"&amp;H$18,Sheet1!$C$1:$BB$1,0)),"")</f>
        <v/>
      </c>
      <c r="I23" s="21" t="str">
        <f t="shared" ca="1" si="5"/>
        <v/>
      </c>
      <c r="J23" s="19"/>
      <c r="L23" s="13" t="s">
        <v>11</v>
      </c>
      <c r="M23" s="9"/>
      <c r="N23" s="10"/>
      <c r="O23" s="10"/>
      <c r="P23" s="23" t="str">
        <f t="shared" ca="1" si="1"/>
        <v/>
      </c>
      <c r="R23" s="13" t="s">
        <v>11</v>
      </c>
      <c r="S23" s="9"/>
      <c r="T23" s="10"/>
      <c r="U23" s="10"/>
      <c r="V23" s="23" t="str">
        <f t="shared" ca="1" si="2"/>
        <v/>
      </c>
    </row>
    <row r="24" spans="1:24" x14ac:dyDescent="0.35">
      <c r="A24">
        <f>ROW()-$A$19</f>
        <v>5</v>
      </c>
      <c r="B24" t="str">
        <f>HLOOKUP(A24&amp;"_"&amp;1,Sheet1!$C$1:$BB$6,5,0)</f>
        <v>H:Permit</v>
      </c>
      <c r="C24">
        <f t="shared" si="3"/>
        <v>1</v>
      </c>
      <c r="E24" s="75" t="str">
        <f t="shared" si="4"/>
        <v>Permit</v>
      </c>
      <c r="F24" s="74" t="str">
        <f>IFERROR(INDEX(Sheet1!$C$6:$BB$42,Dashboard!$J$17,MATCH($A24&amp;"_"&amp;F$18,Sheet1!$C$1:$BB$1,0)),"")</f>
        <v>XXX11DD</v>
      </c>
      <c r="G24" s="76">
        <f>IFERROR(INDEX(Sheet1!$C$6:$BB$42,Dashboard!$J$17,MATCH($A24&amp;"_"&amp;G$18,Sheet1!$C$1:$BB$1,0)),"")</f>
        <v>40179</v>
      </c>
      <c r="H24" s="76">
        <f>IFERROR(INDEX(Sheet1!$C$6:$BB$42,Dashboard!$J$17,MATCH($A24&amp;"_"&amp;H$18,Sheet1!$C$1:$BB$1,0)),"")</f>
        <v>43133</v>
      </c>
      <c r="I24" s="21">
        <f t="shared" ca="1" si="5"/>
        <v>-16</v>
      </c>
      <c r="J24" s="19"/>
      <c r="L24" s="11"/>
      <c r="M24" s="9"/>
      <c r="N24" s="10"/>
      <c r="O24" s="10"/>
      <c r="P24" s="23" t="str">
        <f t="shared" ca="1" si="1"/>
        <v/>
      </c>
      <c r="R24" s="11"/>
      <c r="S24" s="9"/>
      <c r="T24" s="10"/>
      <c r="U24" s="10"/>
      <c r="V24" s="23" t="str">
        <f t="shared" ca="1" si="2"/>
        <v/>
      </c>
      <c r="X24" s="8"/>
    </row>
    <row r="25" spans="1:24" x14ac:dyDescent="0.35">
      <c r="A25">
        <f>ROW()-$A$19</f>
        <v>6</v>
      </c>
      <c r="B25" t="str">
        <f>HLOOKUP(A25&amp;"_"&amp;1,Sheet1!$C$1:$BB$6,5,0)</f>
        <v>H:CVG</v>
      </c>
      <c r="C25">
        <f t="shared" si="3"/>
        <v>1</v>
      </c>
      <c r="E25" s="75" t="str">
        <f t="shared" si="4"/>
        <v>CVG</v>
      </c>
      <c r="F25" s="74" t="str">
        <f>IFERROR(INDEX(Sheet1!$C$6:$BB$42,Dashboard!$J$17,MATCH($A25&amp;"_"&amp;F$18,Sheet1!$C$1:$BB$1,0)),"")</f>
        <v>AN22PP</v>
      </c>
      <c r="G25" s="76">
        <f>IFERROR(INDEX(Sheet1!$C$6:$BB$42,Dashboard!$J$17,MATCH($A25&amp;"_"&amp;G$18,Sheet1!$C$1:$BB$1,0)),"")</f>
        <v>40605</v>
      </c>
      <c r="H25" s="76">
        <f>IFERROR(INDEX(Sheet1!$C$6:$BB$42,Dashboard!$J$17,MATCH($A25&amp;"_"&amp;H$18,Sheet1!$C$1:$BB$1,0)),"")</f>
        <v>43559</v>
      </c>
      <c r="I25" s="21">
        <f t="shared" ca="1" si="5"/>
        <v>410</v>
      </c>
      <c r="J25" s="19"/>
      <c r="L25" s="11" t="s">
        <v>12</v>
      </c>
      <c r="M25" s="9" t="s">
        <v>10</v>
      </c>
      <c r="N25" s="10">
        <v>41462</v>
      </c>
      <c r="O25" s="10">
        <v>43685</v>
      </c>
      <c r="P25" s="23">
        <f t="shared" ca="1" si="1"/>
        <v>536</v>
      </c>
      <c r="R25" s="11" t="s">
        <v>12</v>
      </c>
      <c r="S25" s="9" t="s">
        <v>10</v>
      </c>
      <c r="T25" s="10">
        <v>41462</v>
      </c>
      <c r="U25" s="10">
        <v>43685</v>
      </c>
      <c r="V25" s="23">
        <f t="shared" ca="1" si="2"/>
        <v>536</v>
      </c>
      <c r="X25" s="8"/>
    </row>
    <row r="26" spans="1:24" x14ac:dyDescent="0.35">
      <c r="A26">
        <f>ROW()-$A$19</f>
        <v>7</v>
      </c>
      <c r="B26" t="str">
        <f>HLOOKUP(A26&amp;"_"&amp;1,Sheet1!$C$1:$BB$6,5,0)</f>
        <v>H:Insurance</v>
      </c>
      <c r="C26">
        <f t="shared" si="3"/>
        <v>1</v>
      </c>
      <c r="E26" s="75" t="str">
        <f t="shared" si="4"/>
        <v>Insurance</v>
      </c>
      <c r="F26" s="74" t="str">
        <f>IFERROR(INDEX(Sheet1!$C$6:$BB$42,Dashboard!$J$17,MATCH($A26&amp;"_"&amp;F$18,Sheet1!$C$1:$BB$1,0)),"")</f>
        <v>PP33PP</v>
      </c>
      <c r="G26" s="76">
        <f>IFERROR(INDEX(Sheet1!$C$6:$BB$42,Dashboard!$J$17,MATCH($A26&amp;"_"&amp;G$18,Sheet1!$C$1:$BB$1,0)),"")</f>
        <v>41034</v>
      </c>
      <c r="H26" s="76">
        <f>IFERROR(INDEX(Sheet1!$C$6:$BB$42,Dashboard!$J$17,MATCH($A26&amp;"_"&amp;H$18,Sheet1!$C$1:$BB$1,0)),"")</f>
        <v>43622</v>
      </c>
      <c r="I26" s="21">
        <f t="shared" ca="1" si="5"/>
        <v>473</v>
      </c>
      <c r="J26" s="19"/>
      <c r="L26" s="11" t="s">
        <v>13</v>
      </c>
      <c r="M26" s="9" t="s">
        <v>8</v>
      </c>
      <c r="N26" s="10">
        <v>41034</v>
      </c>
      <c r="O26" s="10">
        <v>43622</v>
      </c>
      <c r="P26" s="23">
        <f t="shared" ca="1" si="1"/>
        <v>473</v>
      </c>
      <c r="R26" s="11" t="s">
        <v>13</v>
      </c>
      <c r="S26" s="9" t="s">
        <v>8</v>
      </c>
      <c r="T26" s="10">
        <v>41034</v>
      </c>
      <c r="U26" s="10">
        <v>43622</v>
      </c>
      <c r="V26" s="23">
        <f t="shared" ca="1" si="2"/>
        <v>473</v>
      </c>
      <c r="X26" s="8"/>
    </row>
    <row r="27" spans="1:24" x14ac:dyDescent="0.35">
      <c r="A27">
        <f>ROW()-$A$19</f>
        <v>8</v>
      </c>
      <c r="B27" t="str">
        <f>HLOOKUP(A27&amp;"_"&amp;1,Sheet1!$C$1:$BB$6,5,0)</f>
        <v>H:Carbon Tax</v>
      </c>
      <c r="C27">
        <f t="shared" si="3"/>
        <v>1</v>
      </c>
      <c r="E27" s="75" t="str">
        <f t="shared" si="4"/>
        <v>Carbon Tax</v>
      </c>
      <c r="F27" s="74" t="str">
        <f>IFERROR(INDEX(Sheet1!$C$6:$BB$42,Dashboard!$J$17,MATCH($A27&amp;"_"&amp;F$18,Sheet1!$C$1:$BB$1,0)),"")</f>
        <v>MM44DD</v>
      </c>
      <c r="G27" s="76">
        <f>IFERROR(INDEX(Sheet1!$C$6:$BB$42,Dashboard!$J$17,MATCH($A27&amp;"_"&amp;G$18,Sheet1!$C$1:$BB$1,0)),"")</f>
        <v>41462</v>
      </c>
      <c r="H27" s="76">
        <f>IFERROR(INDEX(Sheet1!$C$6:$BB$42,Dashboard!$J$17,MATCH($A27&amp;"_"&amp;H$18,Sheet1!$C$1:$BB$1,0)),"")</f>
        <v>43685</v>
      </c>
      <c r="I27" s="21">
        <f t="shared" ca="1" si="5"/>
        <v>536</v>
      </c>
      <c r="J27" s="19"/>
      <c r="L27" s="11"/>
      <c r="M27" s="9"/>
      <c r="N27" s="10"/>
      <c r="O27" s="10"/>
      <c r="P27" s="23" t="str">
        <f t="shared" ca="1" si="1"/>
        <v/>
      </c>
      <c r="R27" s="11"/>
      <c r="S27" s="9"/>
      <c r="T27" s="10"/>
      <c r="U27" s="10"/>
      <c r="V27" s="23" t="str">
        <f t="shared" ca="1" si="2"/>
        <v/>
      </c>
      <c r="X27" s="8"/>
    </row>
    <row r="28" spans="1:24" x14ac:dyDescent="0.35">
      <c r="A28">
        <f>ROW()-$A$19</f>
        <v>9</v>
      </c>
      <c r="B28" t="str">
        <f>HLOOKUP(A28&amp;"_"&amp;1,Sheet1!$C$1:$BB$6,5,0)</f>
        <v>H:</v>
      </c>
      <c r="C28">
        <f t="shared" si="3"/>
        <v>1</v>
      </c>
      <c r="E28" s="75" t="str">
        <f t="shared" si="4"/>
        <v/>
      </c>
      <c r="F28" s="74">
        <f>IFERROR(INDEX(Sheet1!$C$6:$BB$42,Dashboard!$J$17,MATCH($A28&amp;"_"&amp;F$18,Sheet1!$C$1:$BB$1,0)),"")</f>
        <v>0</v>
      </c>
      <c r="G28" s="76" t="str">
        <f>IFERROR(INDEX(Sheet1!$C$6:$BB$42,Dashboard!$J$17,MATCH($A28&amp;"_"&amp;G$18,Sheet1!$C$1:$BB$1,0)),"")</f>
        <v/>
      </c>
      <c r="H28" s="76" t="str">
        <f>IFERROR(INDEX(Sheet1!$C$6:$BB$42,Dashboard!$J$17,MATCH($A28&amp;"_"&amp;H$18,Sheet1!$C$1:$BB$1,0)),"")</f>
        <v/>
      </c>
      <c r="I28" s="21" t="str">
        <f t="shared" ca="1" si="5"/>
        <v/>
      </c>
      <c r="J28" s="19"/>
      <c r="L28" s="11"/>
      <c r="M28" s="9"/>
      <c r="N28" s="10"/>
      <c r="O28" s="10"/>
      <c r="P28" s="23" t="str">
        <f t="shared" ca="1" si="1"/>
        <v/>
      </c>
      <c r="R28" s="11"/>
      <c r="S28" s="9"/>
      <c r="T28" s="10"/>
      <c r="U28" s="10"/>
      <c r="V28" s="23" t="str">
        <f t="shared" ca="1" si="2"/>
        <v/>
      </c>
      <c r="X28" s="8"/>
    </row>
    <row r="29" spans="1:24" x14ac:dyDescent="0.35">
      <c r="A29">
        <f>ROW()-$A$19</f>
        <v>10</v>
      </c>
      <c r="B29" t="str">
        <f>HLOOKUP(A29&amp;"_"&amp;1,Sheet1!$C$1:$BB$6,5,0)</f>
        <v>H:H:Zam</v>
      </c>
      <c r="C29">
        <f t="shared" si="3"/>
        <v>2</v>
      </c>
      <c r="E29" s="75" t="str">
        <f t="shared" si="4"/>
        <v>Zam</v>
      </c>
      <c r="F29" s="74">
        <f>IFERROR(INDEX(Sheet1!$C$6:$BB$42,Dashboard!$J$17,MATCH($A29&amp;"_"&amp;F$18,Sheet1!$C$1:$BB$1,0)),"")</f>
        <v>0</v>
      </c>
      <c r="G29" s="76" t="str">
        <f>IFERROR(INDEX(Sheet1!$C$6:$BB$42,Dashboard!$J$17,MATCH($A29&amp;"_"&amp;G$18,Sheet1!$C$1:$BB$1,0)),"")</f>
        <v/>
      </c>
      <c r="H29" s="76" t="str">
        <f>IFERROR(INDEX(Sheet1!$C$6:$BB$42,Dashboard!$J$17,MATCH($A29&amp;"_"&amp;H$18,Sheet1!$C$1:$BB$1,0)),"")</f>
        <v/>
      </c>
      <c r="I29" s="21" t="str">
        <f t="shared" ca="1" si="5"/>
        <v/>
      </c>
      <c r="J29" s="19"/>
      <c r="L29" s="11"/>
      <c r="M29" s="9"/>
      <c r="N29" s="10"/>
      <c r="O29" s="10"/>
      <c r="P29" s="23" t="str">
        <f t="shared" ca="1" si="1"/>
        <v/>
      </c>
      <c r="R29" s="11"/>
      <c r="S29" s="9"/>
      <c r="T29" s="10"/>
      <c r="U29" s="10"/>
      <c r="V29" s="23" t="str">
        <f t="shared" ca="1" si="2"/>
        <v/>
      </c>
      <c r="X29" s="8"/>
    </row>
    <row r="30" spans="1:24" x14ac:dyDescent="0.35">
      <c r="A30">
        <f>ROW()-$A$19</f>
        <v>11</v>
      </c>
      <c r="B30" t="str">
        <f>HLOOKUP(A30&amp;"_"&amp;1,Sheet1!$C$1:$BB$6,5,0)</f>
        <v>H:Permit</v>
      </c>
      <c r="C30">
        <f t="shared" si="3"/>
        <v>1</v>
      </c>
      <c r="E30" s="75" t="str">
        <f t="shared" si="4"/>
        <v>Permit</v>
      </c>
      <c r="F30" s="74" t="str">
        <f>IFERROR(INDEX(Sheet1!$C$6:$BB$42,Dashboard!$J$17,MATCH($A30&amp;"_"&amp;F$18,Sheet1!$C$1:$BB$1,0)),"")</f>
        <v>XXX11DD</v>
      </c>
      <c r="G30" s="76">
        <f>IFERROR(INDEX(Sheet1!$C$6:$BB$42,Dashboard!$J$17,MATCH($A30&amp;"_"&amp;G$18,Sheet1!$C$1:$BB$1,0)),"")</f>
        <v>40179</v>
      </c>
      <c r="H30" s="76">
        <f>IFERROR(INDEX(Sheet1!$C$6:$BB$42,Dashboard!$J$17,MATCH($A30&amp;"_"&amp;H$18,Sheet1!$C$1:$BB$1,0)),"")</f>
        <v>43133</v>
      </c>
      <c r="I30" s="21">
        <f t="shared" ca="1" si="5"/>
        <v>-16</v>
      </c>
      <c r="J30" s="19"/>
      <c r="L30" s="11"/>
      <c r="M30" s="9"/>
      <c r="N30" s="10"/>
      <c r="O30" s="10"/>
      <c r="P30" s="23" t="str">
        <f t="shared" ca="1" si="1"/>
        <v/>
      </c>
      <c r="R30" s="11"/>
      <c r="S30" s="9"/>
      <c r="T30" s="10"/>
      <c r="U30" s="10"/>
      <c r="V30" s="23" t="str">
        <f t="shared" ca="1" si="2"/>
        <v/>
      </c>
      <c r="X30" s="8"/>
    </row>
    <row r="31" spans="1:24" x14ac:dyDescent="0.35">
      <c r="A31">
        <f>ROW()-$A$19</f>
        <v>12</v>
      </c>
      <c r="B31" t="str">
        <f>HLOOKUP(A31&amp;"_"&amp;1,Sheet1!$C$1:$BB$6,5,0)</f>
        <v>H:Carrier's License</v>
      </c>
      <c r="C31">
        <f t="shared" si="3"/>
        <v>1</v>
      </c>
      <c r="E31" s="75" t="str">
        <f t="shared" si="4"/>
        <v>Carrier's License</v>
      </c>
      <c r="F31" s="74" t="str">
        <f>IFERROR(INDEX(Sheet1!$C$6:$BB$42,Dashboard!$J$17,MATCH($A31&amp;"_"&amp;F$18,Sheet1!$C$1:$BB$1,0)),"")</f>
        <v>AN22PP</v>
      </c>
      <c r="G31" s="76">
        <f>IFERROR(INDEX(Sheet1!$C$6:$BB$42,Dashboard!$J$17,MATCH($A31&amp;"_"&amp;G$18,Sheet1!$C$1:$BB$1,0)),"")</f>
        <v>40605</v>
      </c>
      <c r="H31" s="76">
        <f>IFERROR(INDEX(Sheet1!$C$6:$BB$42,Dashboard!$J$17,MATCH($A31&amp;"_"&amp;H$18,Sheet1!$C$1:$BB$1,0)),"")</f>
        <v>43559</v>
      </c>
      <c r="I31" s="21">
        <f t="shared" ca="1" si="5"/>
        <v>410</v>
      </c>
      <c r="J31" s="19"/>
      <c r="L31" s="13" t="s">
        <v>14</v>
      </c>
      <c r="M31" s="9"/>
      <c r="N31" s="10"/>
      <c r="O31" s="10"/>
      <c r="P31" s="23" t="str">
        <f t="shared" ca="1" si="1"/>
        <v/>
      </c>
      <c r="R31" s="13" t="s">
        <v>14</v>
      </c>
      <c r="S31" s="9"/>
      <c r="T31" s="10"/>
      <c r="U31" s="10"/>
      <c r="V31" s="23" t="str">
        <f t="shared" ca="1" si="2"/>
        <v/>
      </c>
      <c r="X31" s="8"/>
    </row>
    <row r="32" spans="1:24" x14ac:dyDescent="0.35">
      <c r="A32">
        <f>ROW()-$A$19</f>
        <v>13</v>
      </c>
      <c r="B32" t="str">
        <f>HLOOKUP(A32&amp;"_"&amp;1,Sheet1!$C$1:$BB$6,5,0)</f>
        <v>H:Insurance</v>
      </c>
      <c r="C32">
        <f t="shared" si="3"/>
        <v>1</v>
      </c>
      <c r="E32" s="75" t="str">
        <f t="shared" si="4"/>
        <v>Insurance</v>
      </c>
      <c r="F32" s="74" t="str">
        <f>IFERROR(INDEX(Sheet1!$C$6:$BB$42,Dashboard!$J$17,MATCH($A32&amp;"_"&amp;F$18,Sheet1!$C$1:$BB$1,0)),"")</f>
        <v>PP33PP</v>
      </c>
      <c r="G32" s="76">
        <f>IFERROR(INDEX(Sheet1!$C$6:$BB$42,Dashboard!$J$17,MATCH($A32&amp;"_"&amp;G$18,Sheet1!$C$1:$BB$1,0)),"")</f>
        <v>41034</v>
      </c>
      <c r="H32" s="76">
        <f>IFERROR(INDEX(Sheet1!$C$6:$BB$42,Dashboard!$J$17,MATCH($A32&amp;"_"&amp;H$18,Sheet1!$C$1:$BB$1,0)),"")</f>
        <v>43622</v>
      </c>
      <c r="I32" s="21">
        <f t="shared" ca="1" si="5"/>
        <v>473</v>
      </c>
      <c r="J32" s="19"/>
      <c r="L32" s="11" t="s">
        <v>13</v>
      </c>
      <c r="M32" s="9" t="s">
        <v>8</v>
      </c>
      <c r="N32" s="10">
        <v>41034</v>
      </c>
      <c r="O32" s="10">
        <v>43622</v>
      </c>
      <c r="P32" s="23">
        <f t="shared" ca="1" si="1"/>
        <v>473</v>
      </c>
      <c r="R32" s="11" t="s">
        <v>13</v>
      </c>
      <c r="S32" s="9" t="s">
        <v>8</v>
      </c>
      <c r="T32" s="10">
        <v>41034</v>
      </c>
      <c r="U32" s="10">
        <v>43622</v>
      </c>
      <c r="V32" s="23">
        <f t="shared" ca="1" si="2"/>
        <v>473</v>
      </c>
      <c r="X32" s="8"/>
    </row>
    <row r="33" spans="1:24" x14ac:dyDescent="0.35">
      <c r="A33">
        <f>ROW()-$A$19</f>
        <v>14</v>
      </c>
      <c r="B33" t="str">
        <f>HLOOKUP(A33&amp;"_"&amp;1,Sheet1!$C$1:$BB$6,5,0)</f>
        <v>H:Carbon Tax (3 Mnts)</v>
      </c>
      <c r="C33">
        <f t="shared" si="3"/>
        <v>1</v>
      </c>
      <c r="E33" s="75" t="str">
        <f t="shared" si="4"/>
        <v>Carbon Tax (3 Mnts)</v>
      </c>
      <c r="F33" s="74" t="str">
        <f>IFERROR(INDEX(Sheet1!$C$6:$BB$42,Dashboard!$J$17,MATCH($A33&amp;"_"&amp;F$18,Sheet1!$C$1:$BB$1,0)),"")</f>
        <v>MM44DD</v>
      </c>
      <c r="G33" s="76">
        <f>IFERROR(INDEX(Sheet1!$C$6:$BB$42,Dashboard!$J$17,MATCH($A33&amp;"_"&amp;G$18,Sheet1!$C$1:$BB$1,0)),"")</f>
        <v>43288</v>
      </c>
      <c r="H33" s="76">
        <f>IFERROR(INDEX(Sheet1!$C$6:$BB$42,Dashboard!$J$17,MATCH($A33&amp;"_"&amp;H$18,Sheet1!$C$1:$BB$1,0)),"")</f>
        <v>43380</v>
      </c>
      <c r="I33" s="21">
        <f t="shared" ca="1" si="5"/>
        <v>231</v>
      </c>
      <c r="J33" s="19"/>
      <c r="L33" s="11"/>
      <c r="M33" s="9"/>
      <c r="N33" s="10">
        <v>40179</v>
      </c>
      <c r="O33" s="10">
        <v>43179</v>
      </c>
      <c r="P33" s="23">
        <f t="shared" ca="1" si="1"/>
        <v>30</v>
      </c>
      <c r="R33" s="11"/>
      <c r="S33" s="9"/>
      <c r="T33" s="10">
        <v>40179</v>
      </c>
      <c r="U33" s="10">
        <v>43179</v>
      </c>
      <c r="V33" s="23">
        <f t="shared" ca="1" si="2"/>
        <v>30</v>
      </c>
      <c r="X33" s="8"/>
    </row>
    <row r="34" spans="1:24" x14ac:dyDescent="0.35">
      <c r="A34">
        <f>ROW()-$A$19</f>
        <v>15</v>
      </c>
      <c r="B34" t="e">
        <f>HLOOKUP(A34&amp;"_"&amp;1,Sheet1!$C$1:$BB$6,5,0)</f>
        <v>#N/A</v>
      </c>
      <c r="C34" t="e">
        <f t="shared" si="3"/>
        <v>#N/A</v>
      </c>
      <c r="E34" s="75" t="str">
        <f t="shared" si="4"/>
        <v/>
      </c>
      <c r="F34" s="74" t="str">
        <f>IFERROR(INDEX(Sheet1!$C$6:$BB$42,Dashboard!$J$17,MATCH($A34&amp;"_"&amp;F$18,Sheet1!$C$1:$BB$1,0)),"")</f>
        <v/>
      </c>
      <c r="G34" s="76" t="str">
        <f>IFERROR(INDEX(Sheet1!$C$6:$BB$42,Dashboard!$J$17,MATCH($A34&amp;"_"&amp;G$18,Sheet1!$C$1:$BB$1,0)),"")</f>
        <v/>
      </c>
      <c r="H34" s="76" t="str">
        <f>IFERROR(INDEX(Sheet1!$C$6:$BB$42,Dashboard!$J$17,MATCH($A34&amp;"_"&amp;H$18,Sheet1!$C$1:$BB$1,0)),"")</f>
        <v/>
      </c>
      <c r="I34" s="21" t="str">
        <f t="shared" ca="1" si="5"/>
        <v/>
      </c>
      <c r="J34" s="19"/>
      <c r="L34" s="11"/>
      <c r="M34" s="9"/>
      <c r="N34" s="10"/>
      <c r="O34" s="10"/>
      <c r="P34" s="23" t="str">
        <f t="shared" ca="1" si="1"/>
        <v/>
      </c>
      <c r="R34" s="11"/>
      <c r="S34" s="9"/>
      <c r="T34" s="10"/>
      <c r="U34" s="10"/>
      <c r="V34" s="23" t="str">
        <f t="shared" ca="1" si="2"/>
        <v/>
      </c>
      <c r="X34" s="8"/>
    </row>
    <row r="35" spans="1:24" x14ac:dyDescent="0.35">
      <c r="A35">
        <f>ROW()-$A$19</f>
        <v>16</v>
      </c>
      <c r="B35" t="e">
        <f>HLOOKUP(A35&amp;"_"&amp;1,Sheet1!$C$1:$BB$6,5,0)</f>
        <v>#N/A</v>
      </c>
      <c r="C35" t="e">
        <f t="shared" si="3"/>
        <v>#N/A</v>
      </c>
      <c r="E35" s="75" t="str">
        <f t="shared" si="4"/>
        <v/>
      </c>
      <c r="F35" s="74" t="str">
        <f>IFERROR(INDEX(Sheet1!$C$6:$BB$42,Dashboard!$J$17,MATCH($A35&amp;"_"&amp;F$18,Sheet1!$C$1:$BB$1,0)),"")</f>
        <v/>
      </c>
      <c r="G35" s="76" t="str">
        <f>IFERROR(INDEX(Sheet1!$C$6:$BB$42,Dashboard!$J$17,MATCH($A35&amp;"_"&amp;G$18,Sheet1!$C$1:$BB$1,0)),"")</f>
        <v/>
      </c>
      <c r="H35" s="76" t="str">
        <f>IFERROR(INDEX(Sheet1!$C$6:$BB$42,Dashboard!$J$17,MATCH($A35&amp;"_"&amp;H$18,Sheet1!$C$1:$BB$1,0)),"")</f>
        <v/>
      </c>
      <c r="I35" s="21" t="str">
        <f t="shared" ca="1" si="5"/>
        <v/>
      </c>
      <c r="J35" s="19"/>
      <c r="L35" s="11"/>
      <c r="M35" s="9"/>
      <c r="N35" s="10"/>
      <c r="O35" s="10"/>
      <c r="P35" s="23" t="str">
        <f t="shared" ca="1" si="1"/>
        <v/>
      </c>
      <c r="R35" s="11"/>
      <c r="S35" s="9"/>
      <c r="T35" s="10"/>
      <c r="U35" s="10"/>
      <c r="V35" s="23" t="str">
        <f t="shared" ca="1" si="2"/>
        <v/>
      </c>
      <c r="X35" s="8"/>
    </row>
    <row r="36" spans="1:24" x14ac:dyDescent="0.35">
      <c r="A36">
        <f>ROW()-$A$19</f>
        <v>17</v>
      </c>
      <c r="B36" t="e">
        <f>HLOOKUP(A36&amp;"_"&amp;1,Sheet1!$C$1:$BB$6,5,0)</f>
        <v>#N/A</v>
      </c>
      <c r="C36" t="e">
        <f t="shared" si="3"/>
        <v>#N/A</v>
      </c>
      <c r="E36" s="75" t="str">
        <f t="shared" si="4"/>
        <v/>
      </c>
      <c r="F36" s="74" t="str">
        <f>IFERROR(INDEX(Sheet1!$C$6:$BB$42,Dashboard!$J$17,MATCH($A36&amp;"_"&amp;F$18,Sheet1!$C$1:$BB$1,0)),"")</f>
        <v/>
      </c>
      <c r="G36" s="76" t="str">
        <f>IFERROR(INDEX(Sheet1!$C$6:$BB$42,Dashboard!$J$17,MATCH($A36&amp;"_"&amp;G$18,Sheet1!$C$1:$BB$1,0)),"")</f>
        <v/>
      </c>
      <c r="H36" s="76" t="str">
        <f>IFERROR(INDEX(Sheet1!$C$6:$BB$42,Dashboard!$J$17,MATCH($A36&amp;"_"&amp;H$18,Sheet1!$C$1:$BB$1,0)),"")</f>
        <v/>
      </c>
      <c r="I36" s="21" t="str">
        <f t="shared" ca="1" si="5"/>
        <v/>
      </c>
      <c r="J36" s="19"/>
      <c r="L36" s="11"/>
      <c r="M36" s="9"/>
      <c r="N36" s="10"/>
      <c r="O36" s="10"/>
      <c r="P36" s="23" t="str">
        <f t="shared" ca="1" si="1"/>
        <v/>
      </c>
      <c r="R36" s="11"/>
      <c r="S36" s="9"/>
      <c r="T36" s="10"/>
      <c r="U36" s="10"/>
      <c r="V36" s="23" t="str">
        <f t="shared" ca="1" si="2"/>
        <v/>
      </c>
      <c r="X36" s="8"/>
    </row>
    <row r="37" spans="1:24" ht="15" thickBot="1" x14ac:dyDescent="0.4">
      <c r="A37">
        <f>ROW()-$A$19</f>
        <v>18</v>
      </c>
      <c r="B37" t="e">
        <f>HLOOKUP(A37&amp;"_"&amp;1,Sheet1!$C$1:$BB$6,5,0)</f>
        <v>#N/A</v>
      </c>
      <c r="C37" t="e">
        <f t="shared" si="3"/>
        <v>#N/A</v>
      </c>
      <c r="E37" s="116" t="str">
        <f t="shared" si="4"/>
        <v/>
      </c>
      <c r="F37" s="117" t="str">
        <f>IFERROR(INDEX(Sheet1!$C$6:$BB$42,Dashboard!$J$17,MATCH($A37&amp;"_"&amp;F$18,Sheet1!$C$1:$BB$1,0)),"")</f>
        <v/>
      </c>
      <c r="G37" s="118" t="str">
        <f>IFERROR(INDEX(Sheet1!$C$6:$BB$42,Dashboard!$J$17,MATCH($A37&amp;"_"&amp;G$18,Sheet1!$C$1:$BB$1,0)),"")</f>
        <v/>
      </c>
      <c r="H37" s="118" t="str">
        <f>IFERROR(INDEX(Sheet1!$C$6:$BB$42,Dashboard!$J$17,MATCH($A37&amp;"_"&amp;H$18,Sheet1!$C$1:$BB$1,0)),"")</f>
        <v/>
      </c>
      <c r="I37" s="22" t="str">
        <f t="shared" ca="1" si="5"/>
        <v/>
      </c>
      <c r="J37" s="19"/>
      <c r="L37" s="14"/>
      <c r="M37" s="15"/>
      <c r="N37" s="16"/>
      <c r="O37" s="16"/>
      <c r="P37" s="24" t="str">
        <f t="shared" ca="1" si="1"/>
        <v/>
      </c>
      <c r="R37" s="14"/>
      <c r="S37" s="15"/>
      <c r="T37" s="16"/>
      <c r="U37" s="16"/>
      <c r="V37" s="24" t="str">
        <f t="shared" ca="1" si="2"/>
        <v/>
      </c>
      <c r="X37" s="8"/>
    </row>
    <row r="38" spans="1:24" x14ac:dyDescent="0.35"/>
    <row r="39" spans="1:24" hidden="1" x14ac:dyDescent="0.35">
      <c r="G39" s="10"/>
      <c r="H39" s="10"/>
      <c r="N39" s="12"/>
      <c r="O39" s="12"/>
      <c r="T39" s="10"/>
      <c r="U39" s="10"/>
    </row>
    <row r="40" spans="1:24" hidden="1" x14ac:dyDescent="0.35">
      <c r="G40" s="10"/>
      <c r="H40" s="10"/>
      <c r="N40" s="12"/>
      <c r="O40" s="12"/>
      <c r="T40" s="10"/>
      <c r="U40" s="10"/>
    </row>
    <row r="41" spans="1:24" hidden="1" x14ac:dyDescent="0.35">
      <c r="G41" s="10"/>
      <c r="H41" s="10"/>
      <c r="N41" s="12"/>
      <c r="O41" s="12"/>
      <c r="T41" s="10"/>
      <c r="U41" s="10"/>
    </row>
    <row r="42" spans="1:24" hidden="1" x14ac:dyDescent="0.35">
      <c r="G42" s="10"/>
      <c r="H42" s="10"/>
      <c r="N42" s="12"/>
      <c r="O42" s="12"/>
      <c r="T42" s="10"/>
      <c r="U42" s="10"/>
    </row>
    <row r="43" spans="1:24" hidden="1" x14ac:dyDescent="0.35">
      <c r="G43" s="10"/>
      <c r="H43" s="10"/>
      <c r="N43" s="12"/>
      <c r="O43" s="12"/>
      <c r="T43" s="10"/>
      <c r="U43" s="10"/>
    </row>
    <row r="44" spans="1:24" hidden="1" x14ac:dyDescent="0.35">
      <c r="G44" s="10"/>
      <c r="H44" s="10"/>
      <c r="N44" s="12"/>
      <c r="O44" s="12"/>
      <c r="T44" s="10"/>
      <c r="U44" s="10"/>
    </row>
    <row r="45" spans="1:24" hidden="1" x14ac:dyDescent="0.35">
      <c r="G45" s="10"/>
      <c r="H45" s="10"/>
      <c r="N45" s="12"/>
      <c r="O45" s="12"/>
      <c r="T45" s="10"/>
      <c r="U45" s="10"/>
    </row>
    <row r="46" spans="1:24" hidden="1" x14ac:dyDescent="0.35">
      <c r="G46" s="10"/>
      <c r="H46" s="10"/>
      <c r="N46" s="12"/>
      <c r="O46" s="12"/>
      <c r="T46" s="10"/>
      <c r="U46" s="10"/>
    </row>
  </sheetData>
  <sheetProtection sheet="1" objects="1" scenarios="1"/>
  <mergeCells count="6">
    <mergeCell ref="L17:P17"/>
    <mergeCell ref="R17:V17"/>
    <mergeCell ref="G5:I5"/>
    <mergeCell ref="E5:F5"/>
    <mergeCell ref="E17:F17"/>
    <mergeCell ref="G17:I17"/>
  </mergeCells>
  <conditionalFormatting sqref="P20:P37">
    <cfRule type="colorScale" priority="3">
      <colorScale>
        <cfvo type="num" val="30"/>
        <cfvo type="percentile" val="50"/>
        <cfvo type="num" val="180"/>
        <color rgb="FFF8696B"/>
        <color rgb="FFFFEB84"/>
        <color rgb="FF63BE7B"/>
      </colorScale>
    </cfRule>
  </conditionalFormatting>
  <conditionalFormatting sqref="I20:J37">
    <cfRule type="colorScale" priority="5">
      <colorScale>
        <cfvo type="num" val="30"/>
        <cfvo type="percentile" val="50"/>
        <cfvo type="num" val="180"/>
        <color rgb="FFF8696B"/>
        <color rgb="FFFFEB84"/>
        <color rgb="FF63BE7B"/>
      </colorScale>
    </cfRule>
  </conditionalFormatting>
  <conditionalFormatting sqref="I7:J15">
    <cfRule type="colorScale" priority="4">
      <colorScale>
        <cfvo type="num" val="30"/>
        <cfvo type="percentile" val="50"/>
        <cfvo type="num" val="180"/>
        <color rgb="FFF8696B"/>
        <color rgb="FFFFEB84"/>
        <color rgb="FF63BE7B"/>
      </colorScale>
    </cfRule>
  </conditionalFormatting>
  <conditionalFormatting sqref="V20:V37">
    <cfRule type="colorScale" priority="2">
      <colorScale>
        <cfvo type="num" val="30"/>
        <cfvo type="percentile" val="50"/>
        <cfvo type="num" val="180"/>
        <color rgb="FFF8696B"/>
        <color rgb="FFFFEB84"/>
        <color rgb="FF63BE7B"/>
      </colorScale>
    </cfRule>
  </conditionalFormatting>
  <conditionalFormatting sqref="E20:I37">
    <cfRule type="expression" dxfId="0" priority="1">
      <formula>$C20=2</formula>
    </cfRule>
  </conditionalFormatting>
  <dataValidations disablePrompts="1" count="3">
    <dataValidation type="date" operator="greaterThan" allowBlank="1" showInputMessage="1" showErrorMessage="1" sqref="T39:T46 N39:N46 G39:G46">
      <formula1>32874</formula1>
    </dataValidation>
    <dataValidation type="date" operator="greaterThan" allowBlank="1" showErrorMessage="1" errorTitle="Incorrect Expiry Date" error="Expiry date must be greater than the issue date" sqref="U20:U37 O20:O37">
      <formula1>N20</formula1>
    </dataValidation>
    <dataValidation type="date" operator="greaterThan" allowBlank="1" showInputMessage="1" showErrorMessage="1" errorTitle="Invalid Date" error="Please enter a valid date greater than 1 Jan 1990" sqref="T20:T37 N20:N37">
      <formula1>32874</formula1>
    </dataValidation>
  </dataValidations>
  <pageMargins left="0.7" right="0.7" top="0.75" bottom="0.75" header="0.3" footer="0.3"/>
  <pageSetup paperSize="9" orientation="portrait" r:id="rId1"/>
  <customProperties>
    <customPr name="LastActive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Drop Down 7">
              <controlPr defaultSize="0" autoLine="0" autoPict="0">
                <anchor moveWithCells="1">
                  <from>
                    <xdr:col>6</xdr:col>
                    <xdr:colOff>25400</xdr:colOff>
                    <xdr:row>4</xdr:row>
                    <xdr:rowOff>69850</xdr:rowOff>
                  </from>
                  <to>
                    <xdr:col>8</xdr:col>
                    <xdr:colOff>736600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Drop Down 8">
              <controlPr defaultSize="0" autoLine="0" autoPict="0">
                <anchor moveWithCells="1">
                  <from>
                    <xdr:col>6</xdr:col>
                    <xdr:colOff>31750</xdr:colOff>
                    <xdr:row>16</xdr:row>
                    <xdr:rowOff>76200</xdr:rowOff>
                  </from>
                  <to>
                    <xdr:col>8</xdr:col>
                    <xdr:colOff>742950</xdr:colOff>
                    <xdr:row>16</xdr:row>
                    <xdr:rowOff>273050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Drivers!$B$5:$B$41</xm:f>
          </x14:formula1>
          <xm:sqref>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1"/>
  <sheetViews>
    <sheetView showGridLines="0" topLeftCell="C4" zoomScale="80" zoomScaleNormal="80" workbookViewId="0">
      <selection activeCell="E4" sqref="E4"/>
    </sheetView>
  </sheetViews>
  <sheetFormatPr defaultColWidth="0" defaultRowHeight="13.5" zeroHeight="1" x14ac:dyDescent="0.35"/>
  <cols>
    <col min="1" max="2" width="0" style="17" hidden="1" customWidth="1"/>
    <col min="3" max="3" width="16" style="17" customWidth="1"/>
    <col min="4" max="5" width="16.7265625" style="17" customWidth="1"/>
    <col min="6" max="7" width="12" style="18" customWidth="1"/>
    <col min="8" max="8" width="16.7265625" style="17" customWidth="1"/>
    <col min="9" max="10" width="12" style="18" customWidth="1"/>
    <col min="11" max="11" width="16.7265625" style="17" customWidth="1"/>
    <col min="12" max="13" width="12" style="18" customWidth="1"/>
    <col min="14" max="14" width="16.7265625" style="17" customWidth="1"/>
    <col min="15" max="16" width="12" style="18" customWidth="1"/>
    <col min="17" max="17" width="16.7265625" style="17" customWidth="1"/>
    <col min="18" max="19" width="12" style="18" customWidth="1"/>
    <col min="20" max="20" width="16.7265625" style="17" customWidth="1"/>
    <col min="21" max="22" width="12" style="18" customWidth="1"/>
    <col min="23" max="23" width="16.7265625" style="17" customWidth="1"/>
    <col min="24" max="25" width="12" style="18" customWidth="1"/>
    <col min="26" max="26" width="16.7265625" style="17" customWidth="1"/>
    <col min="27" max="28" width="12" style="18" customWidth="1"/>
    <col min="29" max="29" width="16.7265625" style="17" customWidth="1"/>
    <col min="30" max="31" width="12" style="18" customWidth="1"/>
    <col min="32" max="16384" width="8.7265625" style="17" hidden="1"/>
  </cols>
  <sheetData>
    <row r="1" spans="1:31" hidden="1" x14ac:dyDescent="0.35"/>
    <row r="2" spans="1:31" hidden="1" x14ac:dyDescent="0.35"/>
    <row r="3" spans="1:31" ht="14" hidden="1" thickBot="1" x14ac:dyDescent="0.4"/>
    <row r="4" spans="1:31" x14ac:dyDescent="0.35">
      <c r="C4" s="31" t="s">
        <v>26</v>
      </c>
      <c r="D4" s="32" t="s">
        <v>27</v>
      </c>
      <c r="E4" s="33" t="s">
        <v>21</v>
      </c>
      <c r="F4" s="34" t="s">
        <v>28</v>
      </c>
      <c r="G4" s="34" t="s">
        <v>29</v>
      </c>
      <c r="H4" s="33" t="s">
        <v>5</v>
      </c>
      <c r="I4" s="34" t="s">
        <v>28</v>
      </c>
      <c r="J4" s="34" t="s">
        <v>29</v>
      </c>
      <c r="K4" s="33" t="s">
        <v>7</v>
      </c>
      <c r="L4" s="34" t="s">
        <v>28</v>
      </c>
      <c r="M4" s="34" t="s">
        <v>29</v>
      </c>
      <c r="N4" s="33" t="s">
        <v>9</v>
      </c>
      <c r="O4" s="34" t="s">
        <v>28</v>
      </c>
      <c r="P4" s="34" t="s">
        <v>29</v>
      </c>
      <c r="Q4" s="33" t="s">
        <v>15</v>
      </c>
      <c r="R4" s="34" t="s">
        <v>28</v>
      </c>
      <c r="S4" s="34" t="s">
        <v>29</v>
      </c>
      <c r="T4" s="33" t="s">
        <v>16</v>
      </c>
      <c r="U4" s="34" t="s">
        <v>28</v>
      </c>
      <c r="V4" s="34" t="s">
        <v>29</v>
      </c>
      <c r="W4" s="33" t="s">
        <v>19</v>
      </c>
      <c r="X4" s="34" t="s">
        <v>28</v>
      </c>
      <c r="Y4" s="35" t="s">
        <v>29</v>
      </c>
      <c r="Z4" s="33"/>
      <c r="AA4" s="34" t="s">
        <v>28</v>
      </c>
      <c r="AB4" s="35" t="s">
        <v>29</v>
      </c>
      <c r="AC4" s="33"/>
      <c r="AD4" s="34" t="s">
        <v>28</v>
      </c>
      <c r="AE4" s="35" t="s">
        <v>29</v>
      </c>
    </row>
    <row r="5" spans="1:31" x14ac:dyDescent="0.35">
      <c r="A5" s="17">
        <v>1</v>
      </c>
      <c r="B5" s="17" t="str">
        <f>C5&amp;" "&amp;D5</f>
        <v>Mack Gwatiringa</v>
      </c>
      <c r="C5" s="36" t="s">
        <v>30</v>
      </c>
      <c r="D5" s="37" t="s">
        <v>31</v>
      </c>
      <c r="E5" s="38" t="s">
        <v>4</v>
      </c>
      <c r="F5" s="39">
        <v>40179</v>
      </c>
      <c r="G5" s="39">
        <v>43179</v>
      </c>
      <c r="H5" s="40" t="s">
        <v>6</v>
      </c>
      <c r="I5" s="41">
        <v>40605</v>
      </c>
      <c r="J5" s="41">
        <v>43179</v>
      </c>
      <c r="K5" s="38" t="s">
        <v>8</v>
      </c>
      <c r="L5" s="39">
        <v>41034</v>
      </c>
      <c r="M5" s="39">
        <v>43179</v>
      </c>
      <c r="N5" s="40" t="s">
        <v>10</v>
      </c>
      <c r="O5" s="41">
        <v>43076</v>
      </c>
      <c r="P5" s="41">
        <v>43179</v>
      </c>
      <c r="Q5" s="38" t="s">
        <v>18</v>
      </c>
      <c r="R5" s="39">
        <v>41034</v>
      </c>
      <c r="S5" s="39">
        <v>41035</v>
      </c>
      <c r="T5" s="40" t="s">
        <v>17</v>
      </c>
      <c r="U5" s="41">
        <v>41462</v>
      </c>
      <c r="V5" s="41">
        <v>43179</v>
      </c>
      <c r="W5" s="38" t="s">
        <v>20</v>
      </c>
      <c r="X5" s="39">
        <v>41462</v>
      </c>
      <c r="Y5" s="39">
        <v>43179</v>
      </c>
      <c r="Z5" s="40"/>
      <c r="AA5" s="41"/>
      <c r="AB5" s="41"/>
      <c r="AC5" s="38"/>
      <c r="AD5" s="39"/>
      <c r="AE5" s="42"/>
    </row>
    <row r="6" spans="1:31" x14ac:dyDescent="0.35">
      <c r="A6" s="17">
        <v>2</v>
      </c>
      <c r="B6" s="17" t="str">
        <f t="shared" ref="B6:B41" si="0">C6&amp;" "&amp;D6</f>
        <v>Mack Gwatiringa</v>
      </c>
      <c r="C6" s="43" t="s">
        <v>30</v>
      </c>
      <c r="D6" s="44" t="s">
        <v>31</v>
      </c>
      <c r="E6" s="45" t="s">
        <v>4</v>
      </c>
      <c r="F6" s="46">
        <v>40179</v>
      </c>
      <c r="G6" s="46">
        <v>43179</v>
      </c>
      <c r="H6" s="47" t="s">
        <v>6</v>
      </c>
      <c r="I6" s="48">
        <v>40605</v>
      </c>
      <c r="J6" s="48">
        <v>43179</v>
      </c>
      <c r="K6" s="45" t="s">
        <v>8</v>
      </c>
      <c r="L6" s="46">
        <v>41034</v>
      </c>
      <c r="M6" s="46">
        <v>43179</v>
      </c>
      <c r="N6" s="47" t="s">
        <v>10</v>
      </c>
      <c r="O6" s="48">
        <v>43076</v>
      </c>
      <c r="P6" s="48">
        <v>43179</v>
      </c>
      <c r="Q6" s="45" t="s">
        <v>18</v>
      </c>
      <c r="R6" s="46">
        <v>41034</v>
      </c>
      <c r="S6" s="46">
        <v>41035</v>
      </c>
      <c r="T6" s="47" t="s">
        <v>17</v>
      </c>
      <c r="U6" s="48">
        <v>41462</v>
      </c>
      <c r="V6" s="48">
        <v>43179</v>
      </c>
      <c r="W6" s="45" t="s">
        <v>20</v>
      </c>
      <c r="X6" s="46">
        <v>41462</v>
      </c>
      <c r="Y6" s="46">
        <v>43179</v>
      </c>
      <c r="Z6" s="47"/>
      <c r="AA6" s="48"/>
      <c r="AB6" s="48"/>
      <c r="AC6" s="45"/>
      <c r="AD6" s="46"/>
      <c r="AE6" s="49"/>
    </row>
    <row r="7" spans="1:31" x14ac:dyDescent="0.35">
      <c r="A7" s="17">
        <v>3</v>
      </c>
      <c r="B7" s="17" t="str">
        <f t="shared" si="0"/>
        <v>Mack Gwatiringa</v>
      </c>
      <c r="C7" s="43" t="s">
        <v>30</v>
      </c>
      <c r="D7" s="44" t="s">
        <v>31</v>
      </c>
      <c r="E7" s="45" t="s">
        <v>4</v>
      </c>
      <c r="F7" s="46">
        <v>40179</v>
      </c>
      <c r="G7" s="46">
        <v>43179</v>
      </c>
      <c r="H7" s="47" t="s">
        <v>6</v>
      </c>
      <c r="I7" s="48">
        <v>40605</v>
      </c>
      <c r="J7" s="48">
        <v>43179</v>
      </c>
      <c r="K7" s="45" t="s">
        <v>8</v>
      </c>
      <c r="L7" s="46">
        <v>41034</v>
      </c>
      <c r="M7" s="46">
        <v>43179</v>
      </c>
      <c r="N7" s="47" t="s">
        <v>10</v>
      </c>
      <c r="O7" s="48">
        <v>43076</v>
      </c>
      <c r="P7" s="48">
        <v>43179</v>
      </c>
      <c r="Q7" s="45" t="s">
        <v>18</v>
      </c>
      <c r="R7" s="46">
        <v>41034</v>
      </c>
      <c r="S7" s="46">
        <v>41035</v>
      </c>
      <c r="T7" s="47" t="s">
        <v>17</v>
      </c>
      <c r="U7" s="48">
        <v>41462</v>
      </c>
      <c r="V7" s="48">
        <v>43179</v>
      </c>
      <c r="W7" s="45" t="s">
        <v>20</v>
      </c>
      <c r="X7" s="46">
        <v>41462</v>
      </c>
      <c r="Y7" s="46">
        <v>43179</v>
      </c>
      <c r="Z7" s="47"/>
      <c r="AA7" s="48"/>
      <c r="AB7" s="48"/>
      <c r="AC7" s="45"/>
      <c r="AD7" s="46"/>
      <c r="AE7" s="49"/>
    </row>
    <row r="8" spans="1:31" x14ac:dyDescent="0.35">
      <c r="A8" s="17">
        <v>4</v>
      </c>
      <c r="B8" s="17" t="str">
        <f t="shared" si="0"/>
        <v>Mack Gwatiringa</v>
      </c>
      <c r="C8" s="43" t="s">
        <v>30</v>
      </c>
      <c r="D8" s="44" t="s">
        <v>31</v>
      </c>
      <c r="E8" s="45" t="s">
        <v>4</v>
      </c>
      <c r="F8" s="46">
        <v>40179</v>
      </c>
      <c r="G8" s="46">
        <v>43179</v>
      </c>
      <c r="H8" s="47" t="s">
        <v>6</v>
      </c>
      <c r="I8" s="48">
        <v>40605</v>
      </c>
      <c r="J8" s="48">
        <v>43179</v>
      </c>
      <c r="K8" s="45" t="s">
        <v>8</v>
      </c>
      <c r="L8" s="46">
        <v>41034</v>
      </c>
      <c r="M8" s="46">
        <v>43179</v>
      </c>
      <c r="N8" s="47" t="s">
        <v>10</v>
      </c>
      <c r="O8" s="48">
        <v>43076</v>
      </c>
      <c r="P8" s="48">
        <v>43179</v>
      </c>
      <c r="Q8" s="45" t="s">
        <v>18</v>
      </c>
      <c r="R8" s="46">
        <v>41034</v>
      </c>
      <c r="S8" s="46">
        <v>41035</v>
      </c>
      <c r="T8" s="47" t="s">
        <v>17</v>
      </c>
      <c r="U8" s="48">
        <v>41462</v>
      </c>
      <c r="V8" s="48">
        <v>43179</v>
      </c>
      <c r="W8" s="45" t="s">
        <v>20</v>
      </c>
      <c r="X8" s="46">
        <v>41462</v>
      </c>
      <c r="Y8" s="46">
        <v>43179</v>
      </c>
      <c r="Z8" s="47"/>
      <c r="AA8" s="48"/>
      <c r="AB8" s="48"/>
      <c r="AC8" s="45"/>
      <c r="AD8" s="46"/>
      <c r="AE8" s="49"/>
    </row>
    <row r="9" spans="1:31" x14ac:dyDescent="0.35">
      <c r="A9" s="17">
        <v>5</v>
      </c>
      <c r="B9" s="17" t="str">
        <f t="shared" si="0"/>
        <v>Mack Gwatiringa</v>
      </c>
      <c r="C9" s="43" t="s">
        <v>30</v>
      </c>
      <c r="D9" s="44" t="s">
        <v>31</v>
      </c>
      <c r="E9" s="45" t="s">
        <v>4</v>
      </c>
      <c r="F9" s="46">
        <v>40179</v>
      </c>
      <c r="G9" s="46">
        <v>43179</v>
      </c>
      <c r="H9" s="47" t="s">
        <v>6</v>
      </c>
      <c r="I9" s="48">
        <v>40605</v>
      </c>
      <c r="J9" s="48">
        <v>43179</v>
      </c>
      <c r="K9" s="45" t="s">
        <v>8</v>
      </c>
      <c r="L9" s="46">
        <v>41034</v>
      </c>
      <c r="M9" s="46">
        <v>43179</v>
      </c>
      <c r="N9" s="47" t="s">
        <v>10</v>
      </c>
      <c r="O9" s="48">
        <v>43076</v>
      </c>
      <c r="P9" s="48">
        <v>43179</v>
      </c>
      <c r="Q9" s="45" t="s">
        <v>18</v>
      </c>
      <c r="R9" s="46">
        <v>41034</v>
      </c>
      <c r="S9" s="46">
        <v>41035</v>
      </c>
      <c r="T9" s="47" t="s">
        <v>17</v>
      </c>
      <c r="U9" s="48">
        <v>41462</v>
      </c>
      <c r="V9" s="48">
        <v>43179</v>
      </c>
      <c r="W9" s="45" t="s">
        <v>20</v>
      </c>
      <c r="X9" s="46">
        <v>41462</v>
      </c>
      <c r="Y9" s="46">
        <v>43179</v>
      </c>
      <c r="Z9" s="47"/>
      <c r="AA9" s="48"/>
      <c r="AB9" s="48"/>
      <c r="AC9" s="45"/>
      <c r="AD9" s="46"/>
      <c r="AE9" s="49"/>
    </row>
    <row r="10" spans="1:31" x14ac:dyDescent="0.35">
      <c r="A10" s="17">
        <v>6</v>
      </c>
      <c r="B10" s="17" t="str">
        <f t="shared" si="0"/>
        <v>Mack Gwatiringa</v>
      </c>
      <c r="C10" s="43" t="s">
        <v>30</v>
      </c>
      <c r="D10" s="44" t="s">
        <v>31</v>
      </c>
      <c r="E10" s="45" t="s">
        <v>4</v>
      </c>
      <c r="F10" s="46">
        <v>40179</v>
      </c>
      <c r="G10" s="46">
        <v>43179</v>
      </c>
      <c r="H10" s="47" t="s">
        <v>6</v>
      </c>
      <c r="I10" s="48">
        <v>40605</v>
      </c>
      <c r="J10" s="48">
        <v>43179</v>
      </c>
      <c r="K10" s="45" t="s">
        <v>8</v>
      </c>
      <c r="L10" s="46">
        <v>41034</v>
      </c>
      <c r="M10" s="46">
        <v>43179</v>
      </c>
      <c r="N10" s="47" t="s">
        <v>10</v>
      </c>
      <c r="O10" s="48">
        <v>43076</v>
      </c>
      <c r="P10" s="48">
        <v>43179</v>
      </c>
      <c r="Q10" s="45" t="s">
        <v>18</v>
      </c>
      <c r="R10" s="46">
        <v>41034</v>
      </c>
      <c r="S10" s="46">
        <v>41035</v>
      </c>
      <c r="T10" s="47" t="s">
        <v>17</v>
      </c>
      <c r="U10" s="48">
        <v>41462</v>
      </c>
      <c r="V10" s="48">
        <v>43179</v>
      </c>
      <c r="W10" s="45" t="s">
        <v>20</v>
      </c>
      <c r="X10" s="46">
        <v>41462</v>
      </c>
      <c r="Y10" s="46">
        <v>43179</v>
      </c>
      <c r="Z10" s="47"/>
      <c r="AA10" s="48"/>
      <c r="AB10" s="48"/>
      <c r="AC10" s="45"/>
      <c r="AD10" s="46"/>
      <c r="AE10" s="49"/>
    </row>
    <row r="11" spans="1:31" x14ac:dyDescent="0.35">
      <c r="A11" s="17">
        <v>7</v>
      </c>
      <c r="B11" s="17" t="str">
        <f t="shared" si="0"/>
        <v>Mack Gwatiringa</v>
      </c>
      <c r="C11" s="43" t="s">
        <v>30</v>
      </c>
      <c r="D11" s="44" t="s">
        <v>31</v>
      </c>
      <c r="E11" s="45" t="s">
        <v>4</v>
      </c>
      <c r="F11" s="46">
        <v>40179</v>
      </c>
      <c r="G11" s="46">
        <v>43179</v>
      </c>
      <c r="H11" s="47" t="s">
        <v>6</v>
      </c>
      <c r="I11" s="48">
        <v>40605</v>
      </c>
      <c r="J11" s="48">
        <v>43179</v>
      </c>
      <c r="K11" s="45" t="s">
        <v>8</v>
      </c>
      <c r="L11" s="46">
        <v>41034</v>
      </c>
      <c r="M11" s="46">
        <v>43179</v>
      </c>
      <c r="N11" s="47" t="s">
        <v>10</v>
      </c>
      <c r="O11" s="48">
        <v>43076</v>
      </c>
      <c r="P11" s="48">
        <v>43179</v>
      </c>
      <c r="Q11" s="45" t="s">
        <v>18</v>
      </c>
      <c r="R11" s="46">
        <v>41034</v>
      </c>
      <c r="S11" s="46">
        <v>41035</v>
      </c>
      <c r="T11" s="47" t="s">
        <v>17</v>
      </c>
      <c r="U11" s="48">
        <v>41462</v>
      </c>
      <c r="V11" s="48">
        <v>43179</v>
      </c>
      <c r="W11" s="45" t="s">
        <v>20</v>
      </c>
      <c r="X11" s="46">
        <v>41462</v>
      </c>
      <c r="Y11" s="46">
        <v>43179</v>
      </c>
      <c r="Z11" s="47"/>
      <c r="AA11" s="48"/>
      <c r="AB11" s="48"/>
      <c r="AC11" s="45"/>
      <c r="AD11" s="46"/>
      <c r="AE11" s="49"/>
    </row>
    <row r="12" spans="1:31" x14ac:dyDescent="0.35">
      <c r="A12" s="17">
        <v>8</v>
      </c>
      <c r="B12" s="17" t="str">
        <f t="shared" si="0"/>
        <v>Mack Gwatiringa</v>
      </c>
      <c r="C12" s="43" t="s">
        <v>30</v>
      </c>
      <c r="D12" s="44" t="s">
        <v>31</v>
      </c>
      <c r="E12" s="45" t="s">
        <v>4</v>
      </c>
      <c r="F12" s="46">
        <v>40179</v>
      </c>
      <c r="G12" s="46">
        <v>43179</v>
      </c>
      <c r="H12" s="47" t="s">
        <v>6</v>
      </c>
      <c r="I12" s="48">
        <v>40605</v>
      </c>
      <c r="J12" s="48">
        <v>43179</v>
      </c>
      <c r="K12" s="45" t="s">
        <v>8</v>
      </c>
      <c r="L12" s="46">
        <v>41034</v>
      </c>
      <c r="M12" s="46">
        <v>43179</v>
      </c>
      <c r="N12" s="47" t="s">
        <v>10</v>
      </c>
      <c r="O12" s="48">
        <v>43076</v>
      </c>
      <c r="P12" s="48">
        <v>43179</v>
      </c>
      <c r="Q12" s="45" t="s">
        <v>18</v>
      </c>
      <c r="R12" s="46">
        <v>41034</v>
      </c>
      <c r="S12" s="46">
        <v>41035</v>
      </c>
      <c r="T12" s="47" t="s">
        <v>17</v>
      </c>
      <c r="U12" s="48">
        <v>41462</v>
      </c>
      <c r="V12" s="48">
        <v>43179</v>
      </c>
      <c r="W12" s="45" t="s">
        <v>20</v>
      </c>
      <c r="X12" s="46">
        <v>41462</v>
      </c>
      <c r="Y12" s="46">
        <v>43179</v>
      </c>
      <c r="Z12" s="47"/>
      <c r="AA12" s="48"/>
      <c r="AB12" s="48"/>
      <c r="AC12" s="45"/>
      <c r="AD12" s="46"/>
      <c r="AE12" s="49"/>
    </row>
    <row r="13" spans="1:31" x14ac:dyDescent="0.35">
      <c r="A13" s="17">
        <v>9</v>
      </c>
      <c r="B13" s="17" t="str">
        <f t="shared" si="0"/>
        <v>Mack Gwatiringa</v>
      </c>
      <c r="C13" s="43" t="s">
        <v>30</v>
      </c>
      <c r="D13" s="44" t="s">
        <v>31</v>
      </c>
      <c r="E13" s="45" t="s">
        <v>4</v>
      </c>
      <c r="F13" s="46">
        <v>40179</v>
      </c>
      <c r="G13" s="46">
        <v>43179</v>
      </c>
      <c r="H13" s="47" t="s">
        <v>6</v>
      </c>
      <c r="I13" s="48">
        <v>40605</v>
      </c>
      <c r="J13" s="48">
        <v>43179</v>
      </c>
      <c r="K13" s="45" t="s">
        <v>8</v>
      </c>
      <c r="L13" s="46">
        <v>41034</v>
      </c>
      <c r="M13" s="46">
        <v>43179</v>
      </c>
      <c r="N13" s="47" t="s">
        <v>10</v>
      </c>
      <c r="O13" s="48">
        <v>43076</v>
      </c>
      <c r="P13" s="48">
        <v>43179</v>
      </c>
      <c r="Q13" s="45" t="s">
        <v>18</v>
      </c>
      <c r="R13" s="46">
        <v>41034</v>
      </c>
      <c r="S13" s="46">
        <v>41035</v>
      </c>
      <c r="T13" s="47" t="s">
        <v>17</v>
      </c>
      <c r="U13" s="48">
        <v>41462</v>
      </c>
      <c r="V13" s="48">
        <v>43179</v>
      </c>
      <c r="W13" s="45" t="s">
        <v>20</v>
      </c>
      <c r="X13" s="46">
        <v>41462</v>
      </c>
      <c r="Y13" s="46">
        <v>43179</v>
      </c>
      <c r="Z13" s="47"/>
      <c r="AA13" s="48"/>
      <c r="AB13" s="48"/>
      <c r="AC13" s="45"/>
      <c r="AD13" s="46"/>
      <c r="AE13" s="49"/>
    </row>
    <row r="14" spans="1:31" x14ac:dyDescent="0.35">
      <c r="A14" s="17">
        <v>10</v>
      </c>
      <c r="B14" s="17" t="str">
        <f t="shared" si="0"/>
        <v>Mack Gwatiringa</v>
      </c>
      <c r="C14" s="43" t="s">
        <v>30</v>
      </c>
      <c r="D14" s="44" t="s">
        <v>31</v>
      </c>
      <c r="E14" s="45" t="s">
        <v>4</v>
      </c>
      <c r="F14" s="46">
        <v>40179</v>
      </c>
      <c r="G14" s="46">
        <v>43179</v>
      </c>
      <c r="H14" s="47" t="s">
        <v>6</v>
      </c>
      <c r="I14" s="48">
        <v>40605</v>
      </c>
      <c r="J14" s="48">
        <v>43179</v>
      </c>
      <c r="K14" s="45" t="s">
        <v>8</v>
      </c>
      <c r="L14" s="46">
        <v>41034</v>
      </c>
      <c r="M14" s="46">
        <v>43179</v>
      </c>
      <c r="N14" s="47" t="s">
        <v>10</v>
      </c>
      <c r="O14" s="48">
        <v>43076</v>
      </c>
      <c r="P14" s="48">
        <v>43179</v>
      </c>
      <c r="Q14" s="45" t="s">
        <v>18</v>
      </c>
      <c r="R14" s="46">
        <v>41034</v>
      </c>
      <c r="S14" s="46">
        <v>41035</v>
      </c>
      <c r="T14" s="47" t="s">
        <v>17</v>
      </c>
      <c r="U14" s="48">
        <v>41462</v>
      </c>
      <c r="V14" s="48">
        <v>43179</v>
      </c>
      <c r="W14" s="45" t="s">
        <v>20</v>
      </c>
      <c r="X14" s="46">
        <v>41462</v>
      </c>
      <c r="Y14" s="46">
        <v>43179</v>
      </c>
      <c r="Z14" s="47"/>
      <c r="AA14" s="48"/>
      <c r="AB14" s="48"/>
      <c r="AC14" s="45"/>
      <c r="AD14" s="46"/>
      <c r="AE14" s="49"/>
    </row>
    <row r="15" spans="1:31" x14ac:dyDescent="0.35">
      <c r="A15" s="17">
        <v>11</v>
      </c>
      <c r="B15" s="17" t="str">
        <f t="shared" si="0"/>
        <v xml:space="preserve"> </v>
      </c>
      <c r="C15" s="43"/>
      <c r="D15" s="44"/>
      <c r="E15" s="45"/>
      <c r="F15" s="46"/>
      <c r="G15" s="46"/>
      <c r="H15" s="47"/>
      <c r="I15" s="48"/>
      <c r="J15" s="48"/>
      <c r="K15" s="45"/>
      <c r="L15" s="46"/>
      <c r="M15" s="46"/>
      <c r="N15" s="47"/>
      <c r="O15" s="48"/>
      <c r="P15" s="48"/>
      <c r="Q15" s="45"/>
      <c r="R15" s="46"/>
      <c r="S15" s="46"/>
      <c r="T15" s="47"/>
      <c r="U15" s="48"/>
      <c r="V15" s="48"/>
      <c r="W15" s="45"/>
      <c r="X15" s="46"/>
      <c r="Y15" s="46"/>
      <c r="Z15" s="47"/>
      <c r="AA15" s="48"/>
      <c r="AB15" s="48"/>
      <c r="AC15" s="45"/>
      <c r="AD15" s="46"/>
      <c r="AE15" s="49"/>
    </row>
    <row r="16" spans="1:31" x14ac:dyDescent="0.35">
      <c r="A16" s="17">
        <v>12</v>
      </c>
      <c r="B16" s="17" t="str">
        <f t="shared" si="0"/>
        <v xml:space="preserve"> </v>
      </c>
      <c r="C16" s="43"/>
      <c r="D16" s="44"/>
      <c r="E16" s="45"/>
      <c r="F16" s="46"/>
      <c r="G16" s="46"/>
      <c r="H16" s="47"/>
      <c r="I16" s="48"/>
      <c r="J16" s="48"/>
      <c r="K16" s="45"/>
      <c r="L16" s="46"/>
      <c r="M16" s="46"/>
      <c r="N16" s="47"/>
      <c r="O16" s="48"/>
      <c r="P16" s="48"/>
      <c r="Q16" s="45"/>
      <c r="R16" s="46"/>
      <c r="S16" s="46"/>
      <c r="T16" s="47"/>
      <c r="U16" s="48"/>
      <c r="V16" s="48"/>
      <c r="W16" s="45"/>
      <c r="X16" s="46"/>
      <c r="Y16" s="46"/>
      <c r="Z16" s="47"/>
      <c r="AA16" s="48"/>
      <c r="AB16" s="48"/>
      <c r="AC16" s="45"/>
      <c r="AD16" s="46"/>
      <c r="AE16" s="49"/>
    </row>
    <row r="17" spans="1:31" x14ac:dyDescent="0.35">
      <c r="A17" s="17">
        <v>13</v>
      </c>
      <c r="B17" s="17" t="str">
        <f t="shared" si="0"/>
        <v xml:space="preserve"> </v>
      </c>
      <c r="C17" s="43"/>
      <c r="D17" s="44"/>
      <c r="E17" s="45"/>
      <c r="F17" s="46"/>
      <c r="G17" s="46"/>
      <c r="H17" s="47"/>
      <c r="I17" s="48"/>
      <c r="J17" s="48"/>
      <c r="K17" s="45"/>
      <c r="L17" s="46"/>
      <c r="M17" s="46"/>
      <c r="N17" s="47"/>
      <c r="O17" s="48"/>
      <c r="P17" s="48"/>
      <c r="Q17" s="45"/>
      <c r="R17" s="46"/>
      <c r="S17" s="46"/>
      <c r="T17" s="47"/>
      <c r="U17" s="48"/>
      <c r="V17" s="48"/>
      <c r="W17" s="45"/>
      <c r="X17" s="46"/>
      <c r="Y17" s="46"/>
      <c r="Z17" s="47"/>
      <c r="AA17" s="48"/>
      <c r="AB17" s="48"/>
      <c r="AC17" s="45"/>
      <c r="AD17" s="46"/>
      <c r="AE17" s="49"/>
    </row>
    <row r="18" spans="1:31" x14ac:dyDescent="0.35">
      <c r="A18" s="17">
        <v>14</v>
      </c>
      <c r="B18" s="17" t="str">
        <f t="shared" si="0"/>
        <v xml:space="preserve"> </v>
      </c>
      <c r="C18" s="43"/>
      <c r="D18" s="44"/>
      <c r="E18" s="45"/>
      <c r="F18" s="46"/>
      <c r="G18" s="46"/>
      <c r="H18" s="47"/>
      <c r="I18" s="48"/>
      <c r="J18" s="48"/>
      <c r="K18" s="45"/>
      <c r="L18" s="46"/>
      <c r="M18" s="46"/>
      <c r="N18" s="47"/>
      <c r="O18" s="48"/>
      <c r="P18" s="48"/>
      <c r="Q18" s="45"/>
      <c r="R18" s="46"/>
      <c r="S18" s="46"/>
      <c r="T18" s="47"/>
      <c r="U18" s="48"/>
      <c r="V18" s="48"/>
      <c r="W18" s="45"/>
      <c r="X18" s="46"/>
      <c r="Y18" s="46"/>
      <c r="Z18" s="47"/>
      <c r="AA18" s="48"/>
      <c r="AB18" s="48"/>
      <c r="AC18" s="45"/>
      <c r="AD18" s="46"/>
      <c r="AE18" s="49"/>
    </row>
    <row r="19" spans="1:31" x14ac:dyDescent="0.35">
      <c r="A19" s="17">
        <v>15</v>
      </c>
      <c r="B19" s="17" t="str">
        <f t="shared" si="0"/>
        <v xml:space="preserve"> </v>
      </c>
      <c r="C19" s="43"/>
      <c r="D19" s="44"/>
      <c r="E19" s="45"/>
      <c r="F19" s="46"/>
      <c r="G19" s="46"/>
      <c r="H19" s="47"/>
      <c r="I19" s="48"/>
      <c r="J19" s="48"/>
      <c r="K19" s="45"/>
      <c r="L19" s="46"/>
      <c r="M19" s="46"/>
      <c r="N19" s="47"/>
      <c r="O19" s="48"/>
      <c r="P19" s="48"/>
      <c r="Q19" s="45"/>
      <c r="R19" s="46"/>
      <c r="S19" s="46"/>
      <c r="T19" s="47"/>
      <c r="U19" s="48"/>
      <c r="V19" s="48"/>
      <c r="W19" s="45"/>
      <c r="X19" s="46"/>
      <c r="Y19" s="46"/>
      <c r="Z19" s="47"/>
      <c r="AA19" s="48"/>
      <c r="AB19" s="48"/>
      <c r="AC19" s="45"/>
      <c r="AD19" s="46"/>
      <c r="AE19" s="49"/>
    </row>
    <row r="20" spans="1:31" x14ac:dyDescent="0.35">
      <c r="A20" s="17">
        <v>16</v>
      </c>
      <c r="B20" s="17" t="str">
        <f t="shared" si="0"/>
        <v xml:space="preserve"> </v>
      </c>
      <c r="C20" s="43"/>
      <c r="D20" s="44"/>
      <c r="E20" s="45"/>
      <c r="F20" s="46"/>
      <c r="G20" s="46"/>
      <c r="H20" s="47"/>
      <c r="I20" s="48"/>
      <c r="J20" s="48"/>
      <c r="K20" s="45"/>
      <c r="L20" s="46"/>
      <c r="M20" s="46"/>
      <c r="N20" s="47"/>
      <c r="O20" s="48"/>
      <c r="P20" s="48"/>
      <c r="Q20" s="45"/>
      <c r="R20" s="46"/>
      <c r="S20" s="46"/>
      <c r="T20" s="47"/>
      <c r="U20" s="48"/>
      <c r="V20" s="48"/>
      <c r="W20" s="45"/>
      <c r="X20" s="46"/>
      <c r="Y20" s="46"/>
      <c r="Z20" s="47"/>
      <c r="AA20" s="48"/>
      <c r="AB20" s="48"/>
      <c r="AC20" s="45"/>
      <c r="AD20" s="46"/>
      <c r="AE20" s="49"/>
    </row>
    <row r="21" spans="1:31" x14ac:dyDescent="0.35">
      <c r="A21" s="17">
        <v>17</v>
      </c>
      <c r="B21" s="17" t="str">
        <f t="shared" si="0"/>
        <v xml:space="preserve"> </v>
      </c>
      <c r="C21" s="43"/>
      <c r="D21" s="44"/>
      <c r="E21" s="45"/>
      <c r="F21" s="46"/>
      <c r="G21" s="46"/>
      <c r="H21" s="47"/>
      <c r="I21" s="48"/>
      <c r="J21" s="48"/>
      <c r="K21" s="45"/>
      <c r="L21" s="46"/>
      <c r="M21" s="46"/>
      <c r="N21" s="47"/>
      <c r="O21" s="48"/>
      <c r="P21" s="48"/>
      <c r="Q21" s="45"/>
      <c r="R21" s="46"/>
      <c r="S21" s="46"/>
      <c r="T21" s="47"/>
      <c r="U21" s="48"/>
      <c r="V21" s="48"/>
      <c r="W21" s="45"/>
      <c r="X21" s="46"/>
      <c r="Y21" s="46"/>
      <c r="Z21" s="47"/>
      <c r="AA21" s="48"/>
      <c r="AB21" s="48"/>
      <c r="AC21" s="45"/>
      <c r="AD21" s="46"/>
      <c r="AE21" s="49"/>
    </row>
    <row r="22" spans="1:31" x14ac:dyDescent="0.35">
      <c r="A22" s="17">
        <v>18</v>
      </c>
      <c r="B22" s="17" t="str">
        <f t="shared" si="0"/>
        <v xml:space="preserve"> </v>
      </c>
      <c r="C22" s="43"/>
      <c r="D22" s="44"/>
      <c r="E22" s="45"/>
      <c r="F22" s="46"/>
      <c r="G22" s="46"/>
      <c r="H22" s="47"/>
      <c r="I22" s="48"/>
      <c r="J22" s="48"/>
      <c r="K22" s="45"/>
      <c r="L22" s="46"/>
      <c r="M22" s="46"/>
      <c r="N22" s="47"/>
      <c r="O22" s="48"/>
      <c r="P22" s="48"/>
      <c r="Q22" s="45"/>
      <c r="R22" s="46"/>
      <c r="S22" s="46"/>
      <c r="T22" s="47"/>
      <c r="U22" s="48"/>
      <c r="V22" s="48"/>
      <c r="W22" s="45"/>
      <c r="X22" s="46"/>
      <c r="Y22" s="46"/>
      <c r="Z22" s="47"/>
      <c r="AA22" s="48"/>
      <c r="AB22" s="48"/>
      <c r="AC22" s="45"/>
      <c r="AD22" s="46"/>
      <c r="AE22" s="49"/>
    </row>
    <row r="23" spans="1:31" x14ac:dyDescent="0.35">
      <c r="A23" s="17">
        <v>19</v>
      </c>
      <c r="B23" s="17" t="str">
        <f t="shared" si="0"/>
        <v xml:space="preserve"> </v>
      </c>
      <c r="C23" s="43"/>
      <c r="D23" s="44"/>
      <c r="E23" s="45"/>
      <c r="F23" s="46"/>
      <c r="G23" s="46"/>
      <c r="H23" s="47"/>
      <c r="I23" s="48"/>
      <c r="J23" s="48"/>
      <c r="K23" s="45"/>
      <c r="L23" s="46"/>
      <c r="M23" s="46"/>
      <c r="N23" s="47"/>
      <c r="O23" s="48"/>
      <c r="P23" s="48"/>
      <c r="Q23" s="45"/>
      <c r="R23" s="46"/>
      <c r="S23" s="46"/>
      <c r="T23" s="47"/>
      <c r="U23" s="48"/>
      <c r="V23" s="48"/>
      <c r="W23" s="45"/>
      <c r="X23" s="46"/>
      <c r="Y23" s="46"/>
      <c r="Z23" s="47"/>
      <c r="AA23" s="48"/>
      <c r="AB23" s="48"/>
      <c r="AC23" s="45"/>
      <c r="AD23" s="46"/>
      <c r="AE23" s="49"/>
    </row>
    <row r="24" spans="1:31" x14ac:dyDescent="0.35">
      <c r="A24" s="17">
        <v>20</v>
      </c>
      <c r="B24" s="17" t="str">
        <f t="shared" si="0"/>
        <v xml:space="preserve"> </v>
      </c>
      <c r="C24" s="43"/>
      <c r="D24" s="44"/>
      <c r="E24" s="45"/>
      <c r="F24" s="46"/>
      <c r="G24" s="46"/>
      <c r="H24" s="47"/>
      <c r="I24" s="48"/>
      <c r="J24" s="48"/>
      <c r="K24" s="45"/>
      <c r="L24" s="46"/>
      <c r="M24" s="46"/>
      <c r="N24" s="47"/>
      <c r="O24" s="48"/>
      <c r="P24" s="48"/>
      <c r="Q24" s="45"/>
      <c r="R24" s="46"/>
      <c r="S24" s="46"/>
      <c r="T24" s="47"/>
      <c r="U24" s="48"/>
      <c r="V24" s="48"/>
      <c r="W24" s="45"/>
      <c r="X24" s="46"/>
      <c r="Y24" s="46"/>
      <c r="Z24" s="47"/>
      <c r="AA24" s="48"/>
      <c r="AB24" s="48"/>
      <c r="AC24" s="45"/>
      <c r="AD24" s="46"/>
      <c r="AE24" s="49"/>
    </row>
    <row r="25" spans="1:31" x14ac:dyDescent="0.35">
      <c r="A25" s="17">
        <v>21</v>
      </c>
      <c r="B25" s="17" t="str">
        <f t="shared" si="0"/>
        <v xml:space="preserve"> </v>
      </c>
      <c r="C25" s="43"/>
      <c r="D25" s="44"/>
      <c r="E25" s="45"/>
      <c r="F25" s="46"/>
      <c r="G25" s="46"/>
      <c r="H25" s="47"/>
      <c r="I25" s="48"/>
      <c r="J25" s="48"/>
      <c r="K25" s="45"/>
      <c r="L25" s="46"/>
      <c r="M25" s="46"/>
      <c r="N25" s="47"/>
      <c r="O25" s="48"/>
      <c r="P25" s="48"/>
      <c r="Q25" s="45"/>
      <c r="R25" s="46"/>
      <c r="S25" s="46"/>
      <c r="T25" s="47"/>
      <c r="U25" s="48"/>
      <c r="V25" s="48"/>
      <c r="W25" s="45"/>
      <c r="X25" s="46"/>
      <c r="Y25" s="46"/>
      <c r="Z25" s="47"/>
      <c r="AA25" s="48"/>
      <c r="AB25" s="48"/>
      <c r="AC25" s="45"/>
      <c r="AD25" s="46"/>
      <c r="AE25" s="49"/>
    </row>
    <row r="26" spans="1:31" x14ac:dyDescent="0.35">
      <c r="A26" s="17">
        <v>22</v>
      </c>
      <c r="B26" s="17" t="str">
        <f t="shared" si="0"/>
        <v xml:space="preserve"> </v>
      </c>
      <c r="C26" s="43"/>
      <c r="D26" s="44"/>
      <c r="E26" s="45"/>
      <c r="F26" s="46"/>
      <c r="G26" s="46"/>
      <c r="H26" s="47"/>
      <c r="I26" s="48"/>
      <c r="J26" s="48"/>
      <c r="K26" s="45"/>
      <c r="L26" s="46"/>
      <c r="M26" s="46"/>
      <c r="N26" s="47"/>
      <c r="O26" s="48"/>
      <c r="P26" s="48"/>
      <c r="Q26" s="45"/>
      <c r="R26" s="46"/>
      <c r="S26" s="46"/>
      <c r="T26" s="47"/>
      <c r="U26" s="48"/>
      <c r="V26" s="48"/>
      <c r="W26" s="45"/>
      <c r="X26" s="46"/>
      <c r="Y26" s="46"/>
      <c r="Z26" s="47"/>
      <c r="AA26" s="48"/>
      <c r="AB26" s="48"/>
      <c r="AC26" s="45"/>
      <c r="AD26" s="46"/>
      <c r="AE26" s="49"/>
    </row>
    <row r="27" spans="1:31" x14ac:dyDescent="0.35">
      <c r="A27" s="17">
        <v>23</v>
      </c>
      <c r="B27" s="17" t="str">
        <f t="shared" si="0"/>
        <v xml:space="preserve"> </v>
      </c>
      <c r="C27" s="43"/>
      <c r="D27" s="44"/>
      <c r="E27" s="45"/>
      <c r="F27" s="46"/>
      <c r="G27" s="46"/>
      <c r="H27" s="47"/>
      <c r="I27" s="48"/>
      <c r="J27" s="48"/>
      <c r="K27" s="45"/>
      <c r="L27" s="46"/>
      <c r="M27" s="46"/>
      <c r="N27" s="47"/>
      <c r="O27" s="48"/>
      <c r="P27" s="48"/>
      <c r="Q27" s="45"/>
      <c r="R27" s="46"/>
      <c r="S27" s="46"/>
      <c r="T27" s="47"/>
      <c r="U27" s="48"/>
      <c r="V27" s="48"/>
      <c r="W27" s="45"/>
      <c r="X27" s="46"/>
      <c r="Y27" s="46"/>
      <c r="Z27" s="47"/>
      <c r="AA27" s="48"/>
      <c r="AB27" s="48"/>
      <c r="AC27" s="45"/>
      <c r="AD27" s="46"/>
      <c r="AE27" s="49"/>
    </row>
    <row r="28" spans="1:31" x14ac:dyDescent="0.35">
      <c r="A28" s="17">
        <v>24</v>
      </c>
      <c r="B28" s="17" t="str">
        <f t="shared" si="0"/>
        <v xml:space="preserve"> </v>
      </c>
      <c r="C28" s="43"/>
      <c r="D28" s="44"/>
      <c r="E28" s="45"/>
      <c r="F28" s="46"/>
      <c r="G28" s="46"/>
      <c r="H28" s="47"/>
      <c r="I28" s="48"/>
      <c r="J28" s="48"/>
      <c r="K28" s="45"/>
      <c r="L28" s="46"/>
      <c r="M28" s="46"/>
      <c r="N28" s="47"/>
      <c r="O28" s="48"/>
      <c r="P28" s="48"/>
      <c r="Q28" s="45"/>
      <c r="R28" s="46"/>
      <c r="S28" s="46"/>
      <c r="T28" s="47"/>
      <c r="U28" s="48"/>
      <c r="V28" s="48"/>
      <c r="W28" s="45"/>
      <c r="X28" s="46"/>
      <c r="Y28" s="46"/>
      <c r="Z28" s="47"/>
      <c r="AA28" s="48"/>
      <c r="AB28" s="48"/>
      <c r="AC28" s="45"/>
      <c r="AD28" s="46"/>
      <c r="AE28" s="49"/>
    </row>
    <row r="29" spans="1:31" x14ac:dyDescent="0.35">
      <c r="A29" s="17">
        <v>25</v>
      </c>
      <c r="B29" s="17" t="str">
        <f t="shared" si="0"/>
        <v xml:space="preserve"> </v>
      </c>
      <c r="C29" s="43"/>
      <c r="D29" s="44"/>
      <c r="E29" s="45"/>
      <c r="F29" s="46"/>
      <c r="G29" s="46"/>
      <c r="H29" s="47"/>
      <c r="I29" s="48"/>
      <c r="J29" s="48"/>
      <c r="K29" s="45"/>
      <c r="L29" s="46"/>
      <c r="M29" s="46"/>
      <c r="N29" s="47"/>
      <c r="O29" s="48"/>
      <c r="P29" s="48"/>
      <c r="Q29" s="45"/>
      <c r="R29" s="46"/>
      <c r="S29" s="46"/>
      <c r="T29" s="47"/>
      <c r="U29" s="48"/>
      <c r="V29" s="48"/>
      <c r="W29" s="45"/>
      <c r="X29" s="46"/>
      <c r="Y29" s="46"/>
      <c r="Z29" s="47"/>
      <c r="AA29" s="48"/>
      <c r="AB29" s="48"/>
      <c r="AC29" s="45"/>
      <c r="AD29" s="46"/>
      <c r="AE29" s="49"/>
    </row>
    <row r="30" spans="1:31" x14ac:dyDescent="0.35">
      <c r="A30" s="17">
        <v>26</v>
      </c>
      <c r="B30" s="17" t="str">
        <f t="shared" si="0"/>
        <v xml:space="preserve"> </v>
      </c>
      <c r="C30" s="43"/>
      <c r="D30" s="44"/>
      <c r="E30" s="45"/>
      <c r="F30" s="46"/>
      <c r="G30" s="46"/>
      <c r="H30" s="47"/>
      <c r="I30" s="48"/>
      <c r="J30" s="48"/>
      <c r="K30" s="45"/>
      <c r="L30" s="46"/>
      <c r="M30" s="46"/>
      <c r="N30" s="47"/>
      <c r="O30" s="48"/>
      <c r="P30" s="48"/>
      <c r="Q30" s="45"/>
      <c r="R30" s="46"/>
      <c r="S30" s="46"/>
      <c r="T30" s="47"/>
      <c r="U30" s="48"/>
      <c r="V30" s="48"/>
      <c r="W30" s="45"/>
      <c r="X30" s="46"/>
      <c r="Y30" s="46"/>
      <c r="Z30" s="47"/>
      <c r="AA30" s="48"/>
      <c r="AB30" s="48"/>
      <c r="AC30" s="45"/>
      <c r="AD30" s="46"/>
      <c r="AE30" s="49"/>
    </row>
    <row r="31" spans="1:31" x14ac:dyDescent="0.35">
      <c r="A31" s="17">
        <v>27</v>
      </c>
      <c r="B31" s="17" t="str">
        <f t="shared" si="0"/>
        <v xml:space="preserve"> </v>
      </c>
      <c r="C31" s="43"/>
      <c r="D31" s="44"/>
      <c r="E31" s="45"/>
      <c r="F31" s="46"/>
      <c r="G31" s="46"/>
      <c r="H31" s="47"/>
      <c r="I31" s="48"/>
      <c r="J31" s="48"/>
      <c r="K31" s="45"/>
      <c r="L31" s="46"/>
      <c r="M31" s="46"/>
      <c r="N31" s="47"/>
      <c r="O31" s="48"/>
      <c r="P31" s="48"/>
      <c r="Q31" s="45"/>
      <c r="R31" s="46"/>
      <c r="S31" s="46"/>
      <c r="T31" s="47"/>
      <c r="U31" s="48"/>
      <c r="V31" s="48"/>
      <c r="W31" s="45"/>
      <c r="X31" s="46"/>
      <c r="Y31" s="46"/>
      <c r="Z31" s="47"/>
      <c r="AA31" s="48"/>
      <c r="AB31" s="48"/>
      <c r="AC31" s="45"/>
      <c r="AD31" s="46"/>
      <c r="AE31" s="49"/>
    </row>
    <row r="32" spans="1:31" x14ac:dyDescent="0.35">
      <c r="A32" s="17">
        <v>28</v>
      </c>
      <c r="B32" s="17" t="str">
        <f t="shared" si="0"/>
        <v xml:space="preserve"> </v>
      </c>
      <c r="C32" s="43"/>
      <c r="D32" s="44"/>
      <c r="E32" s="45"/>
      <c r="F32" s="46"/>
      <c r="G32" s="46"/>
      <c r="H32" s="47"/>
      <c r="I32" s="48"/>
      <c r="J32" s="48"/>
      <c r="K32" s="45"/>
      <c r="L32" s="46"/>
      <c r="M32" s="46"/>
      <c r="N32" s="47"/>
      <c r="O32" s="48"/>
      <c r="P32" s="48"/>
      <c r="Q32" s="45"/>
      <c r="R32" s="46"/>
      <c r="S32" s="46"/>
      <c r="T32" s="47"/>
      <c r="U32" s="48"/>
      <c r="V32" s="48"/>
      <c r="W32" s="45"/>
      <c r="X32" s="46"/>
      <c r="Y32" s="46"/>
      <c r="Z32" s="47"/>
      <c r="AA32" s="48"/>
      <c r="AB32" s="48"/>
      <c r="AC32" s="45"/>
      <c r="AD32" s="46"/>
      <c r="AE32" s="49"/>
    </row>
    <row r="33" spans="1:31" x14ac:dyDescent="0.35">
      <c r="A33" s="17">
        <v>29</v>
      </c>
      <c r="B33" s="17" t="str">
        <f t="shared" si="0"/>
        <v xml:space="preserve"> </v>
      </c>
      <c r="C33" s="43"/>
      <c r="D33" s="44"/>
      <c r="E33" s="45"/>
      <c r="F33" s="46"/>
      <c r="G33" s="46"/>
      <c r="H33" s="47"/>
      <c r="I33" s="48"/>
      <c r="J33" s="48"/>
      <c r="K33" s="45"/>
      <c r="L33" s="46"/>
      <c r="M33" s="46"/>
      <c r="N33" s="47"/>
      <c r="O33" s="48"/>
      <c r="P33" s="48"/>
      <c r="Q33" s="45"/>
      <c r="R33" s="46"/>
      <c r="S33" s="46"/>
      <c r="T33" s="47"/>
      <c r="U33" s="48"/>
      <c r="V33" s="48"/>
      <c r="W33" s="45"/>
      <c r="X33" s="46"/>
      <c r="Y33" s="46"/>
      <c r="Z33" s="47"/>
      <c r="AA33" s="48"/>
      <c r="AB33" s="48"/>
      <c r="AC33" s="45"/>
      <c r="AD33" s="46"/>
      <c r="AE33" s="49"/>
    </row>
    <row r="34" spans="1:31" x14ac:dyDescent="0.35">
      <c r="A34" s="17">
        <v>30</v>
      </c>
      <c r="B34" s="17" t="str">
        <f t="shared" si="0"/>
        <v xml:space="preserve"> </v>
      </c>
      <c r="C34" s="43"/>
      <c r="D34" s="44"/>
      <c r="E34" s="45"/>
      <c r="F34" s="46"/>
      <c r="G34" s="46"/>
      <c r="H34" s="47"/>
      <c r="I34" s="48"/>
      <c r="J34" s="48"/>
      <c r="K34" s="45"/>
      <c r="L34" s="46"/>
      <c r="M34" s="46"/>
      <c r="N34" s="47"/>
      <c r="O34" s="48"/>
      <c r="P34" s="48"/>
      <c r="Q34" s="45"/>
      <c r="R34" s="46"/>
      <c r="S34" s="46"/>
      <c r="T34" s="47"/>
      <c r="U34" s="48"/>
      <c r="V34" s="48"/>
      <c r="W34" s="45"/>
      <c r="X34" s="46"/>
      <c r="Y34" s="46"/>
      <c r="Z34" s="47"/>
      <c r="AA34" s="48"/>
      <c r="AB34" s="48"/>
      <c r="AC34" s="45"/>
      <c r="AD34" s="46"/>
      <c r="AE34" s="49"/>
    </row>
    <row r="35" spans="1:31" x14ac:dyDescent="0.35">
      <c r="A35" s="17">
        <v>31</v>
      </c>
      <c r="B35" s="17" t="str">
        <f t="shared" si="0"/>
        <v xml:space="preserve"> </v>
      </c>
      <c r="C35" s="43"/>
      <c r="D35" s="44"/>
      <c r="E35" s="45"/>
      <c r="F35" s="46"/>
      <c r="G35" s="46"/>
      <c r="H35" s="47"/>
      <c r="I35" s="48"/>
      <c r="J35" s="48"/>
      <c r="K35" s="45"/>
      <c r="L35" s="46"/>
      <c r="M35" s="46"/>
      <c r="N35" s="47"/>
      <c r="O35" s="48"/>
      <c r="P35" s="48"/>
      <c r="Q35" s="45"/>
      <c r="R35" s="46"/>
      <c r="S35" s="46"/>
      <c r="T35" s="47"/>
      <c r="U35" s="48"/>
      <c r="V35" s="48"/>
      <c r="W35" s="45"/>
      <c r="X35" s="46"/>
      <c r="Y35" s="46"/>
      <c r="Z35" s="47"/>
      <c r="AA35" s="48"/>
      <c r="AB35" s="48"/>
      <c r="AC35" s="45"/>
      <c r="AD35" s="46"/>
      <c r="AE35" s="49"/>
    </row>
    <row r="36" spans="1:31" x14ac:dyDescent="0.35">
      <c r="A36" s="17">
        <v>32</v>
      </c>
      <c r="B36" s="17" t="str">
        <f t="shared" si="0"/>
        <v xml:space="preserve"> </v>
      </c>
      <c r="C36" s="43"/>
      <c r="D36" s="44"/>
      <c r="E36" s="45"/>
      <c r="F36" s="46"/>
      <c r="G36" s="46"/>
      <c r="H36" s="47"/>
      <c r="I36" s="48"/>
      <c r="J36" s="48"/>
      <c r="K36" s="45"/>
      <c r="L36" s="46"/>
      <c r="M36" s="46"/>
      <c r="N36" s="47"/>
      <c r="O36" s="48"/>
      <c r="P36" s="48"/>
      <c r="Q36" s="45"/>
      <c r="R36" s="46"/>
      <c r="S36" s="46"/>
      <c r="T36" s="47"/>
      <c r="U36" s="48"/>
      <c r="V36" s="48"/>
      <c r="W36" s="45"/>
      <c r="X36" s="46"/>
      <c r="Y36" s="46"/>
      <c r="Z36" s="47"/>
      <c r="AA36" s="48"/>
      <c r="AB36" s="48"/>
      <c r="AC36" s="45"/>
      <c r="AD36" s="46"/>
      <c r="AE36" s="49"/>
    </row>
    <row r="37" spans="1:31" x14ac:dyDescent="0.35">
      <c r="A37" s="17">
        <v>33</v>
      </c>
      <c r="B37" s="17" t="str">
        <f t="shared" si="0"/>
        <v xml:space="preserve"> </v>
      </c>
      <c r="C37" s="43"/>
      <c r="D37" s="44"/>
      <c r="E37" s="45"/>
      <c r="F37" s="46"/>
      <c r="G37" s="46"/>
      <c r="H37" s="47"/>
      <c r="I37" s="48"/>
      <c r="J37" s="48"/>
      <c r="K37" s="45"/>
      <c r="L37" s="46"/>
      <c r="M37" s="46"/>
      <c r="N37" s="47"/>
      <c r="O37" s="48"/>
      <c r="P37" s="48"/>
      <c r="Q37" s="45"/>
      <c r="R37" s="46"/>
      <c r="S37" s="46"/>
      <c r="T37" s="47"/>
      <c r="U37" s="48"/>
      <c r="V37" s="48"/>
      <c r="W37" s="45"/>
      <c r="X37" s="46"/>
      <c r="Y37" s="46"/>
      <c r="Z37" s="47"/>
      <c r="AA37" s="48"/>
      <c r="AB37" s="48"/>
      <c r="AC37" s="45"/>
      <c r="AD37" s="46"/>
      <c r="AE37" s="49"/>
    </row>
    <row r="38" spans="1:31" x14ac:dyDescent="0.35">
      <c r="A38" s="17">
        <v>34</v>
      </c>
      <c r="B38" s="17" t="str">
        <f t="shared" si="0"/>
        <v xml:space="preserve"> </v>
      </c>
      <c r="C38" s="43"/>
      <c r="D38" s="44"/>
      <c r="E38" s="45"/>
      <c r="F38" s="46"/>
      <c r="G38" s="46"/>
      <c r="H38" s="47"/>
      <c r="I38" s="48"/>
      <c r="J38" s="48"/>
      <c r="K38" s="45"/>
      <c r="L38" s="46"/>
      <c r="M38" s="46"/>
      <c r="N38" s="47"/>
      <c r="O38" s="48"/>
      <c r="P38" s="48"/>
      <c r="Q38" s="45"/>
      <c r="R38" s="46"/>
      <c r="S38" s="46"/>
      <c r="T38" s="47"/>
      <c r="U38" s="48"/>
      <c r="V38" s="48"/>
      <c r="W38" s="45"/>
      <c r="X38" s="46"/>
      <c r="Y38" s="46"/>
      <c r="Z38" s="47"/>
      <c r="AA38" s="48"/>
      <c r="AB38" s="48"/>
      <c r="AC38" s="45"/>
      <c r="AD38" s="46"/>
      <c r="AE38" s="49"/>
    </row>
    <row r="39" spans="1:31" x14ac:dyDescent="0.35">
      <c r="A39" s="17">
        <v>35</v>
      </c>
      <c r="B39" s="17" t="str">
        <f t="shared" si="0"/>
        <v xml:space="preserve"> </v>
      </c>
      <c r="C39" s="43"/>
      <c r="D39" s="44"/>
      <c r="E39" s="45"/>
      <c r="F39" s="46"/>
      <c r="G39" s="46"/>
      <c r="H39" s="47"/>
      <c r="I39" s="48"/>
      <c r="J39" s="48"/>
      <c r="K39" s="45"/>
      <c r="L39" s="46"/>
      <c r="M39" s="46"/>
      <c r="N39" s="47"/>
      <c r="O39" s="48"/>
      <c r="P39" s="48"/>
      <c r="Q39" s="45"/>
      <c r="R39" s="46"/>
      <c r="S39" s="46"/>
      <c r="T39" s="47"/>
      <c r="U39" s="48"/>
      <c r="V39" s="48"/>
      <c r="W39" s="45"/>
      <c r="X39" s="46"/>
      <c r="Y39" s="46"/>
      <c r="Z39" s="47"/>
      <c r="AA39" s="48"/>
      <c r="AB39" s="48"/>
      <c r="AC39" s="45"/>
      <c r="AD39" s="46"/>
      <c r="AE39" s="49"/>
    </row>
    <row r="40" spans="1:31" x14ac:dyDescent="0.35">
      <c r="A40" s="17">
        <v>36</v>
      </c>
      <c r="B40" s="17" t="str">
        <f t="shared" si="0"/>
        <v xml:space="preserve"> </v>
      </c>
      <c r="C40" s="43"/>
      <c r="D40" s="44"/>
      <c r="E40" s="45"/>
      <c r="F40" s="46"/>
      <c r="G40" s="46"/>
      <c r="H40" s="47"/>
      <c r="I40" s="48"/>
      <c r="J40" s="48"/>
      <c r="K40" s="45"/>
      <c r="L40" s="46"/>
      <c r="M40" s="46"/>
      <c r="N40" s="47"/>
      <c r="O40" s="48"/>
      <c r="P40" s="48"/>
      <c r="Q40" s="45"/>
      <c r="R40" s="46"/>
      <c r="S40" s="46"/>
      <c r="T40" s="47"/>
      <c r="U40" s="48"/>
      <c r="V40" s="48"/>
      <c r="W40" s="45"/>
      <c r="X40" s="46"/>
      <c r="Y40" s="46"/>
      <c r="Z40" s="47"/>
      <c r="AA40" s="48"/>
      <c r="AB40" s="48"/>
      <c r="AC40" s="45"/>
      <c r="AD40" s="46"/>
      <c r="AE40" s="49"/>
    </row>
    <row r="41" spans="1:31" ht="14" thickBot="1" x14ac:dyDescent="0.4">
      <c r="A41" s="17">
        <v>37</v>
      </c>
      <c r="B41" s="17" t="str">
        <f t="shared" si="0"/>
        <v xml:space="preserve"> </v>
      </c>
      <c r="C41" s="50"/>
      <c r="D41" s="51"/>
      <c r="E41" s="52"/>
      <c r="F41" s="53"/>
      <c r="G41" s="53"/>
      <c r="H41" s="54"/>
      <c r="I41" s="55"/>
      <c r="J41" s="55"/>
      <c r="K41" s="52"/>
      <c r="L41" s="53"/>
      <c r="M41" s="53"/>
      <c r="N41" s="54"/>
      <c r="O41" s="55"/>
      <c r="P41" s="55"/>
      <c r="Q41" s="52"/>
      <c r="R41" s="53"/>
      <c r="S41" s="53"/>
      <c r="T41" s="54"/>
      <c r="U41" s="55"/>
      <c r="V41" s="55"/>
      <c r="W41" s="52"/>
      <c r="X41" s="53"/>
      <c r="Y41" s="53"/>
      <c r="Z41" s="54"/>
      <c r="AA41" s="55"/>
      <c r="AB41" s="55"/>
      <c r="AC41" s="52"/>
      <c r="AD41" s="53"/>
      <c r="AE41" s="56"/>
    </row>
  </sheetData>
  <pageMargins left="0.7" right="0.7" top="0.75" bottom="0.75" header="0.3" footer="0.3"/>
  <customProperties>
    <customPr name="LastActiv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43"/>
  <sheetViews>
    <sheetView topLeftCell="C3" zoomScale="80" zoomScaleNormal="80" workbookViewId="0">
      <selection activeCell="C4" sqref="C4"/>
    </sheetView>
  </sheetViews>
  <sheetFormatPr defaultColWidth="8.7265625" defaultRowHeight="0" customHeight="1" zeroHeight="1" x14ac:dyDescent="0.35"/>
  <cols>
    <col min="1" max="2" width="8.7265625" style="17" customWidth="1"/>
    <col min="3" max="3" width="16" style="17" customWidth="1"/>
    <col min="4" max="5" width="16.7265625" style="17" customWidth="1"/>
    <col min="6" max="7" width="12" style="18" customWidth="1"/>
    <col min="8" max="8" width="16.7265625" style="17" customWidth="1"/>
    <col min="9" max="12" width="12" style="18" customWidth="1"/>
    <col min="13" max="13" width="16.7265625" style="17" customWidth="1"/>
    <col min="14" max="15" width="12" style="18" customWidth="1"/>
    <col min="16" max="16" width="16.7265625" style="17" customWidth="1"/>
    <col min="17" max="18" width="12" style="18" customWidth="1"/>
    <col min="19" max="19" width="16.7265625" style="17" customWidth="1"/>
    <col min="20" max="21" width="12" style="18" customWidth="1"/>
    <col min="22" max="22" width="16.7265625" style="17" customWidth="1"/>
    <col min="23" max="26" width="12" style="18" customWidth="1"/>
    <col min="27" max="27" width="16.7265625" style="17" customWidth="1"/>
    <col min="28" max="29" width="12" style="18" customWidth="1"/>
    <col min="30" max="30" width="16.7265625" style="17" customWidth="1"/>
    <col min="31" max="32" width="12" style="18" customWidth="1"/>
    <col min="33" max="33" width="16.7265625" style="17" customWidth="1"/>
    <col min="34" max="35" width="12" style="18" customWidth="1"/>
    <col min="36" max="36" width="22.6328125" style="17" customWidth="1"/>
    <col min="37" max="16384" width="8.7265625" style="17"/>
  </cols>
  <sheetData>
    <row r="1" spans="1:53" ht="0" hidden="1" customHeight="1" x14ac:dyDescent="0.35"/>
    <row r="2" spans="1:53" ht="0" hidden="1" customHeight="1" x14ac:dyDescent="0.35"/>
    <row r="3" spans="1:53" ht="13" x14ac:dyDescent="0.3">
      <c r="C3" s="17">
        <f>COUNTIF($C$4:C4,C4)</f>
        <v>1</v>
      </c>
      <c r="D3" s="17">
        <f>COUNTIF($C$4:D4,D4)</f>
        <v>2</v>
      </c>
      <c r="E3" s="17">
        <f>COUNTIF($C$4:E4,E4)</f>
        <v>1</v>
      </c>
      <c r="F3" s="17">
        <f>COUNTIF($C$4:F4,F4)</f>
        <v>2</v>
      </c>
      <c r="G3" s="17">
        <f>COUNTIF($C$4:G4,G4)</f>
        <v>3</v>
      </c>
      <c r="H3" s="17">
        <f>COUNTIF($C$4:H4,H4)</f>
        <v>1</v>
      </c>
      <c r="I3" s="17">
        <f>COUNTIF($C$4:I4,I4)</f>
        <v>2</v>
      </c>
      <c r="J3" s="17">
        <f>COUNTIF($C$4:J4,J4)</f>
        <v>3</v>
      </c>
      <c r="K3" s="17">
        <f>COUNTIF($C$4:K4,K4)</f>
        <v>4</v>
      </c>
      <c r="L3" s="17">
        <f>COUNTIF($C$4:L4,L4)</f>
        <v>1</v>
      </c>
      <c r="M3" s="17">
        <f>COUNTIF($C$4:M4,M4)</f>
        <v>1</v>
      </c>
      <c r="N3" s="17">
        <f>COUNTIF($C$4:N4,N4)</f>
        <v>2</v>
      </c>
      <c r="O3" s="17">
        <f>COUNTIF($C$4:O4,O4)</f>
        <v>3</v>
      </c>
      <c r="P3" s="17">
        <f>COUNTIF($C$4:P4,P4)</f>
        <v>1</v>
      </c>
      <c r="Q3" s="17">
        <f>COUNTIF($C$4:Q4,Q4)</f>
        <v>2</v>
      </c>
      <c r="R3" s="17">
        <f>COUNTIF($C$4:R4,R4)</f>
        <v>3</v>
      </c>
      <c r="S3" s="17">
        <f>COUNTIF($C$4:S4,S4)</f>
        <v>1</v>
      </c>
      <c r="T3" s="17">
        <f>COUNTIF($C$4:T4,T4)</f>
        <v>2</v>
      </c>
      <c r="U3" s="17">
        <f>COUNTIF($C$4:U4,U4)</f>
        <v>3</v>
      </c>
      <c r="V3" s="17">
        <f>COUNTIF($C$4:V4,V4)</f>
        <v>4</v>
      </c>
      <c r="W3" s="17">
        <f>COUNTIF($C$4:W4,W4)</f>
        <v>5</v>
      </c>
      <c r="X3" s="17">
        <f>COUNTIF($C$4:X4,X4)</f>
        <v>6</v>
      </c>
      <c r="Y3" s="17">
        <f>COUNTIF($C$4:Y4,Y4)</f>
        <v>7</v>
      </c>
      <c r="Z3" s="17">
        <f>COUNTIF($C$4:Z4,Z4)</f>
        <v>8</v>
      </c>
      <c r="AA3" s="17">
        <f>COUNTIF($C$4:AA4,AA4)</f>
        <v>9</v>
      </c>
      <c r="AB3" s="17">
        <f>COUNTIF($C$4:AB4,AB4)</f>
        <v>10</v>
      </c>
      <c r="AC3" s="17">
        <f>COUNTIF($C$4:AC4,AC4)</f>
        <v>11</v>
      </c>
      <c r="AD3" s="17">
        <f>COUNTIF($C$4:AD4,AD4)</f>
        <v>12</v>
      </c>
      <c r="AE3" s="17">
        <f>COUNTIF($C$4:AE4,AE4)</f>
        <v>13</v>
      </c>
      <c r="AF3" s="17">
        <f>COUNTIF($C$4:AF4,AF4)</f>
        <v>14</v>
      </c>
      <c r="AG3" s="17">
        <f>COUNTIF($C$4:AG4,AG4)</f>
        <v>15</v>
      </c>
      <c r="AH3" s="17">
        <f>COUNTIF($C$4:AH4,AH4)</f>
        <v>16</v>
      </c>
      <c r="AI3" s="17">
        <f>COUNTIF($C$4:AI4,AI4)</f>
        <v>17</v>
      </c>
      <c r="AJ3" s="17">
        <f>COUNTIF($C$4:AJ4,AJ4)</f>
        <v>18</v>
      </c>
      <c r="AK3" s="17">
        <f>COUNTIF($C$4:AK4,AK4)</f>
        <v>19</v>
      </c>
      <c r="AL3" s="17">
        <f>COUNTIF($C$4:AL4,AL4)</f>
        <v>20</v>
      </c>
      <c r="AM3" s="17">
        <f>COUNTIF($C$4:AM4,AM4)</f>
        <v>21</v>
      </c>
      <c r="AN3" s="17">
        <f>COUNTIF($C$4:AN4,AN4)</f>
        <v>22</v>
      </c>
      <c r="AO3" s="17">
        <f>COUNTIF($C$4:AO4,AO4)</f>
        <v>23</v>
      </c>
      <c r="AP3" s="17">
        <f>COUNTIF($C$4:AP4,AP4)</f>
        <v>24</v>
      </c>
      <c r="AQ3" s="17">
        <f>COUNTIF($C$4:AQ4,AQ4)</f>
        <v>25</v>
      </c>
      <c r="AR3" s="17">
        <f>COUNTIF($C$4:AR4,AR4)</f>
        <v>26</v>
      </c>
      <c r="AS3" s="17">
        <f>COUNTIF($C$4:AS4,AS4)</f>
        <v>27</v>
      </c>
      <c r="AT3" s="17">
        <f>COUNTIF($C$4:AT4,AT4)</f>
        <v>28</v>
      </c>
      <c r="AU3" s="17">
        <f>COUNTIF($C$4:AU4,AU4)</f>
        <v>29</v>
      </c>
      <c r="AV3" s="17">
        <f>COUNTIF($C$4:AV4,AV4)</f>
        <v>30</v>
      </c>
      <c r="AW3" s="17">
        <f>COUNTIF($C$4:AW4,AW4)</f>
        <v>31</v>
      </c>
      <c r="AX3" s="17">
        <f>COUNTIF($C$4:AX4,AX4)</f>
        <v>32</v>
      </c>
      <c r="AY3" s="17">
        <f>COUNTIF($C$4:AY4,AY4)</f>
        <v>33</v>
      </c>
      <c r="AZ3" s="17">
        <f>COUNTIF($C$4:AZ4,AZ4)</f>
        <v>34</v>
      </c>
      <c r="BA3" s="17">
        <f>COUNTIF($C$4:BA4,BA4)</f>
        <v>35</v>
      </c>
    </row>
    <row r="4" spans="1:53" ht="13" x14ac:dyDescent="0.3">
      <c r="C4" s="17">
        <f>COUNTIF($C$5:C5,1)</f>
        <v>0</v>
      </c>
      <c r="D4" s="17">
        <f>COUNTIF($C$5:D5,1)</f>
        <v>0</v>
      </c>
      <c r="E4" s="17">
        <f>COUNTIF($C$5:E5,1)</f>
        <v>1</v>
      </c>
      <c r="F4" s="17">
        <f>COUNTIF($C$5:F5,1)</f>
        <v>1</v>
      </c>
      <c r="G4" s="17">
        <f>COUNTIF($C$5:G5,1)</f>
        <v>1</v>
      </c>
      <c r="H4" s="17">
        <f>COUNTIF($C$5:H5,1)</f>
        <v>2</v>
      </c>
      <c r="I4" s="17">
        <f>COUNTIF($C$5:I5,1)</f>
        <v>2</v>
      </c>
      <c r="J4" s="17">
        <f>COUNTIF($C$5:J5,1)</f>
        <v>2</v>
      </c>
      <c r="K4" s="17">
        <f>COUNTIF($C$5:K5,1)</f>
        <v>2</v>
      </c>
      <c r="L4" s="17">
        <f>COUNTIF($C$5:L5,1)</f>
        <v>3</v>
      </c>
      <c r="M4" s="17">
        <f>COUNTIF($C$5:M5,1)</f>
        <v>4</v>
      </c>
      <c r="N4" s="17">
        <f>COUNTIF($C$5:N5,1)</f>
        <v>4</v>
      </c>
      <c r="O4" s="17">
        <f>COUNTIF($C$5:O5,1)</f>
        <v>4</v>
      </c>
      <c r="P4" s="17">
        <f>COUNTIF($C$5:P5,1)</f>
        <v>5</v>
      </c>
      <c r="Q4" s="17">
        <f>COUNTIF($C$5:Q5,1)</f>
        <v>5</v>
      </c>
      <c r="R4" s="17">
        <f>COUNTIF($C$5:R5,1)</f>
        <v>5</v>
      </c>
      <c r="S4" s="17">
        <f>COUNTIF($C$5:S5,1)</f>
        <v>6</v>
      </c>
      <c r="T4" s="17">
        <f>COUNTIF($C$5:T5,1)</f>
        <v>6</v>
      </c>
      <c r="U4" s="17">
        <f>COUNTIF($C$5:U5,1)</f>
        <v>6</v>
      </c>
      <c r="V4" s="17">
        <f>COUNTIF($C$5:V5,1)</f>
        <v>6</v>
      </c>
      <c r="W4" s="17">
        <f>COUNTIF($C$5:W5,1)</f>
        <v>6</v>
      </c>
      <c r="X4" s="17">
        <f>COUNTIF($C$5:X5,1)</f>
        <v>6</v>
      </c>
      <c r="Y4" s="17">
        <f>COUNTIF($C$5:Y5,1)</f>
        <v>6</v>
      </c>
      <c r="Z4" s="17">
        <f>COUNTIF($C$5:Z5,1)</f>
        <v>6</v>
      </c>
      <c r="AA4" s="17">
        <f>COUNTIF($C$5:AA5,1)</f>
        <v>6</v>
      </c>
      <c r="AB4" s="17">
        <f>COUNTIF($C$5:AB5,1)</f>
        <v>6</v>
      </c>
      <c r="AC4" s="17">
        <f>COUNTIF($C$5:AC5,1)</f>
        <v>6</v>
      </c>
      <c r="AD4" s="17">
        <f>COUNTIF($C$5:AD5,1)</f>
        <v>6</v>
      </c>
      <c r="AE4" s="17">
        <f>COUNTIF($C$5:AE5,1)</f>
        <v>6</v>
      </c>
      <c r="AF4" s="17">
        <f>COUNTIF($C$5:AF5,1)</f>
        <v>6</v>
      </c>
      <c r="AG4" s="17">
        <f>COUNTIF($C$5:AG5,1)</f>
        <v>6</v>
      </c>
      <c r="AH4" s="17">
        <f>COUNTIF($C$5:AH5,1)</f>
        <v>6</v>
      </c>
      <c r="AI4" s="17">
        <f>COUNTIF($C$5:AI5,1)</f>
        <v>6</v>
      </c>
      <c r="AJ4" s="17">
        <f>COUNTIF($C$5:AJ5,1)</f>
        <v>6</v>
      </c>
      <c r="AK4" s="17">
        <f>COUNTIF($C$5:AK5,1)</f>
        <v>6</v>
      </c>
      <c r="AL4" s="17">
        <f>COUNTIF($C$5:AL5,1)</f>
        <v>6</v>
      </c>
      <c r="AM4" s="17">
        <f>COUNTIF($C$5:AM5,1)</f>
        <v>6</v>
      </c>
      <c r="AN4" s="17">
        <f>COUNTIF($C$5:AN5,1)</f>
        <v>6</v>
      </c>
      <c r="AO4" s="17">
        <f>COUNTIF($C$5:AO5,1)</f>
        <v>6</v>
      </c>
      <c r="AP4" s="17">
        <f>COUNTIF($C$5:AP5,1)</f>
        <v>6</v>
      </c>
      <c r="AQ4" s="17">
        <f>COUNTIF($C$5:AQ5,1)</f>
        <v>6</v>
      </c>
      <c r="AR4" s="17">
        <f>COUNTIF($C$5:AR5,1)</f>
        <v>6</v>
      </c>
      <c r="AS4" s="17">
        <f>COUNTIF($C$5:AS5,1)</f>
        <v>6</v>
      </c>
      <c r="AT4" s="17">
        <f>COUNTIF($C$5:AT5,1)</f>
        <v>6</v>
      </c>
      <c r="AU4" s="17">
        <f>COUNTIF($C$5:AU5,1)</f>
        <v>6</v>
      </c>
      <c r="AV4" s="17">
        <f>COUNTIF($C$5:AV5,1)</f>
        <v>6</v>
      </c>
      <c r="AW4" s="17">
        <f>COUNTIF($C$5:AW5,1)</f>
        <v>6</v>
      </c>
      <c r="AX4" s="17">
        <f>COUNTIF($C$5:AX5,1)</f>
        <v>6</v>
      </c>
      <c r="AY4" s="17">
        <f>COUNTIF($C$5:AY5,1)</f>
        <v>6</v>
      </c>
      <c r="AZ4" s="17">
        <f>COUNTIF($C$5:AZ5,1)</f>
        <v>6</v>
      </c>
      <c r="BA4" s="17">
        <f>COUNTIF($C$5:BA5,1)</f>
        <v>6</v>
      </c>
    </row>
    <row r="5" spans="1:53" ht="13.5" thickBot="1" x14ac:dyDescent="0.35">
      <c r="C5" s="17">
        <f>IF(UPPER(LEFT(C6,2))="H:",1,0)</f>
        <v>0</v>
      </c>
      <c r="D5" s="17">
        <f t="shared" ref="D5:BA5" si="0">IF(UPPER(LEFT(D6,2))="H:",1,0)</f>
        <v>0</v>
      </c>
      <c r="E5" s="17">
        <f t="shared" si="0"/>
        <v>1</v>
      </c>
      <c r="F5" s="17">
        <f t="shared" si="0"/>
        <v>0</v>
      </c>
      <c r="G5" s="17">
        <f t="shared" si="0"/>
        <v>0</v>
      </c>
      <c r="H5" s="17">
        <f t="shared" si="0"/>
        <v>1</v>
      </c>
      <c r="I5" s="17">
        <f t="shared" si="0"/>
        <v>0</v>
      </c>
      <c r="J5" s="17">
        <f t="shared" si="0"/>
        <v>0</v>
      </c>
      <c r="K5" s="17">
        <f t="shared" si="0"/>
        <v>0</v>
      </c>
      <c r="L5" s="17">
        <f t="shared" si="0"/>
        <v>1</v>
      </c>
      <c r="M5" s="17">
        <f t="shared" si="0"/>
        <v>1</v>
      </c>
      <c r="N5" s="17">
        <f t="shared" si="0"/>
        <v>0</v>
      </c>
      <c r="O5" s="17">
        <f t="shared" si="0"/>
        <v>0</v>
      </c>
      <c r="P5" s="17">
        <f t="shared" si="0"/>
        <v>1</v>
      </c>
      <c r="Q5" s="17">
        <f t="shared" si="0"/>
        <v>0</v>
      </c>
      <c r="R5" s="17">
        <f t="shared" si="0"/>
        <v>0</v>
      </c>
      <c r="S5" s="17">
        <f t="shared" si="0"/>
        <v>1</v>
      </c>
      <c r="T5" s="17">
        <f t="shared" si="0"/>
        <v>0</v>
      </c>
      <c r="U5" s="17">
        <f t="shared" si="0"/>
        <v>0</v>
      </c>
      <c r="V5" s="17">
        <f t="shared" si="0"/>
        <v>0</v>
      </c>
      <c r="W5" s="17">
        <f t="shared" si="0"/>
        <v>0</v>
      </c>
      <c r="X5" s="17">
        <f t="shared" si="0"/>
        <v>0</v>
      </c>
      <c r="Y5" s="17">
        <f t="shared" si="0"/>
        <v>0</v>
      </c>
      <c r="Z5" s="17">
        <f t="shared" si="0"/>
        <v>0</v>
      </c>
      <c r="AA5" s="17">
        <f t="shared" si="0"/>
        <v>0</v>
      </c>
      <c r="AB5" s="17">
        <f t="shared" si="0"/>
        <v>0</v>
      </c>
      <c r="AC5" s="17">
        <f t="shared" si="0"/>
        <v>0</v>
      </c>
      <c r="AD5" s="17">
        <f t="shared" si="0"/>
        <v>0</v>
      </c>
      <c r="AE5" s="17">
        <f t="shared" si="0"/>
        <v>0</v>
      </c>
      <c r="AF5" s="17">
        <f t="shared" si="0"/>
        <v>0</v>
      </c>
      <c r="AG5" s="17">
        <f t="shared" si="0"/>
        <v>0</v>
      </c>
      <c r="AH5" s="17">
        <f t="shared" si="0"/>
        <v>0</v>
      </c>
      <c r="AI5" s="17">
        <f t="shared" si="0"/>
        <v>0</v>
      </c>
      <c r="AJ5" s="17">
        <f t="shared" si="0"/>
        <v>0</v>
      </c>
      <c r="AK5" s="17">
        <f t="shared" si="0"/>
        <v>0</v>
      </c>
      <c r="AL5" s="17">
        <f t="shared" si="0"/>
        <v>0</v>
      </c>
      <c r="AM5" s="17">
        <f t="shared" si="0"/>
        <v>0</v>
      </c>
      <c r="AN5" s="17">
        <f t="shared" si="0"/>
        <v>0</v>
      </c>
      <c r="AO5" s="17">
        <f t="shared" si="0"/>
        <v>0</v>
      </c>
      <c r="AP5" s="17">
        <f t="shared" si="0"/>
        <v>0</v>
      </c>
      <c r="AQ5" s="17">
        <f t="shared" si="0"/>
        <v>0</v>
      </c>
      <c r="AR5" s="17">
        <f t="shared" si="0"/>
        <v>0</v>
      </c>
      <c r="AS5" s="17">
        <f t="shared" si="0"/>
        <v>0</v>
      </c>
      <c r="AT5" s="17">
        <f t="shared" si="0"/>
        <v>0</v>
      </c>
      <c r="AU5" s="17">
        <f t="shared" si="0"/>
        <v>0</v>
      </c>
      <c r="AV5" s="17">
        <f t="shared" si="0"/>
        <v>0</v>
      </c>
      <c r="AW5" s="17">
        <f t="shared" si="0"/>
        <v>0</v>
      </c>
      <c r="AX5" s="17">
        <f t="shared" si="0"/>
        <v>0</v>
      </c>
      <c r="AY5" s="17">
        <f t="shared" si="0"/>
        <v>0</v>
      </c>
      <c r="AZ5" s="17">
        <f t="shared" si="0"/>
        <v>0</v>
      </c>
      <c r="BA5" s="17">
        <f t="shared" si="0"/>
        <v>0</v>
      </c>
    </row>
    <row r="6" spans="1:53" ht="13.5" x14ac:dyDescent="0.35">
      <c r="C6" s="31" t="s">
        <v>33</v>
      </c>
      <c r="D6" s="32" t="s">
        <v>34</v>
      </c>
      <c r="E6" s="33" t="s">
        <v>43</v>
      </c>
      <c r="F6" s="34" t="s">
        <v>28</v>
      </c>
      <c r="G6" s="34" t="s">
        <v>29</v>
      </c>
      <c r="H6" s="33" t="s">
        <v>44</v>
      </c>
      <c r="I6" s="34" t="s">
        <v>28</v>
      </c>
      <c r="J6" s="34" t="s">
        <v>29</v>
      </c>
      <c r="K6" s="34"/>
      <c r="L6" s="34" t="s">
        <v>45</v>
      </c>
      <c r="M6" s="33" t="s">
        <v>46</v>
      </c>
      <c r="N6" s="34" t="s">
        <v>28</v>
      </c>
      <c r="O6" s="34" t="s">
        <v>29</v>
      </c>
      <c r="P6" s="33" t="s">
        <v>47</v>
      </c>
      <c r="Q6" s="34" t="s">
        <v>28</v>
      </c>
      <c r="R6" s="34" t="s">
        <v>29</v>
      </c>
      <c r="S6" s="33" t="s">
        <v>48</v>
      </c>
      <c r="T6" s="34" t="s">
        <v>28</v>
      </c>
      <c r="U6" s="34" t="s">
        <v>29</v>
      </c>
      <c r="V6" s="33" t="s">
        <v>35</v>
      </c>
      <c r="W6" s="34" t="s">
        <v>28</v>
      </c>
      <c r="X6" s="34" t="s">
        <v>29</v>
      </c>
      <c r="Y6" s="34"/>
      <c r="Z6" s="34" t="s">
        <v>14</v>
      </c>
      <c r="AA6" s="33" t="s">
        <v>36</v>
      </c>
      <c r="AB6" s="34" t="s">
        <v>28</v>
      </c>
      <c r="AC6" s="35" t="s">
        <v>29</v>
      </c>
      <c r="AD6" s="33" t="s">
        <v>37</v>
      </c>
      <c r="AE6" s="34" t="s">
        <v>28</v>
      </c>
      <c r="AF6" s="35" t="s">
        <v>29</v>
      </c>
      <c r="AG6" s="33" t="s">
        <v>38</v>
      </c>
      <c r="AH6" s="34" t="s">
        <v>28</v>
      </c>
      <c r="AI6" s="35" t="s">
        <v>29</v>
      </c>
      <c r="AJ6" s="33" t="s">
        <v>39</v>
      </c>
      <c r="AK6" s="34" t="s">
        <v>28</v>
      </c>
      <c r="AL6" s="35" t="s">
        <v>29</v>
      </c>
      <c r="AM6" s="33"/>
      <c r="AN6" s="34" t="s">
        <v>28</v>
      </c>
      <c r="AO6" s="35" t="s">
        <v>29</v>
      </c>
      <c r="AP6" s="33"/>
      <c r="AQ6" s="34" t="s">
        <v>28</v>
      </c>
      <c r="AR6" s="35" t="s">
        <v>29</v>
      </c>
      <c r="AS6" s="33"/>
      <c r="AT6" s="34" t="s">
        <v>28</v>
      </c>
      <c r="AU6" s="35" t="s">
        <v>29</v>
      </c>
      <c r="AV6" s="33"/>
      <c r="AW6" s="34" t="s">
        <v>28</v>
      </c>
      <c r="AX6" s="35" t="s">
        <v>29</v>
      </c>
      <c r="AY6" s="33"/>
      <c r="AZ6" s="34" t="s">
        <v>28</v>
      </c>
      <c r="BA6" s="35" t="s">
        <v>29</v>
      </c>
    </row>
    <row r="7" spans="1:53" ht="13.5" x14ac:dyDescent="0.35">
      <c r="A7" s="17">
        <v>1</v>
      </c>
      <c r="B7" s="17" t="str">
        <f>C7&amp;" "&amp;IF(AND(C7&lt;&gt;"", D7&lt;&gt;""),"- ","")&amp;D7</f>
        <v>BG13ZTGP - Volvo FH440</v>
      </c>
      <c r="C7" s="36" t="s">
        <v>40</v>
      </c>
      <c r="D7" s="37" t="s">
        <v>41</v>
      </c>
      <c r="E7" s="45" t="s">
        <v>4</v>
      </c>
      <c r="F7" s="46">
        <v>40179</v>
      </c>
      <c r="G7" s="46">
        <v>43151</v>
      </c>
      <c r="H7" s="47">
        <v>100000</v>
      </c>
      <c r="I7" s="48">
        <v>100000</v>
      </c>
      <c r="J7" s="48">
        <v>120000</v>
      </c>
      <c r="K7" s="48"/>
      <c r="L7" s="58"/>
      <c r="M7" s="45" t="s">
        <v>4</v>
      </c>
      <c r="N7" s="46">
        <v>40179</v>
      </c>
      <c r="O7" s="46">
        <v>43133</v>
      </c>
      <c r="P7" s="40" t="s">
        <v>6</v>
      </c>
      <c r="Q7" s="41">
        <v>40605</v>
      </c>
      <c r="R7" s="41">
        <v>43559</v>
      </c>
      <c r="S7" s="38" t="s">
        <v>8</v>
      </c>
      <c r="T7" s="39">
        <v>41034</v>
      </c>
      <c r="U7" s="39">
        <v>43622</v>
      </c>
      <c r="V7" s="40" t="s">
        <v>10</v>
      </c>
      <c r="W7" s="41">
        <v>41462</v>
      </c>
      <c r="X7" s="41">
        <v>43685</v>
      </c>
      <c r="Y7" s="41"/>
      <c r="Z7" s="60"/>
      <c r="AA7" s="38" t="s">
        <v>4</v>
      </c>
      <c r="AB7" s="39">
        <v>40179</v>
      </c>
      <c r="AC7" s="39">
        <v>43133</v>
      </c>
      <c r="AD7" s="40" t="s">
        <v>6</v>
      </c>
      <c r="AE7" s="41">
        <v>40605</v>
      </c>
      <c r="AF7" s="41">
        <v>43559</v>
      </c>
      <c r="AG7" s="38" t="s">
        <v>8</v>
      </c>
      <c r="AH7" s="39">
        <v>41034</v>
      </c>
      <c r="AI7" s="42">
        <v>43622</v>
      </c>
      <c r="AJ7" s="40" t="s">
        <v>10</v>
      </c>
      <c r="AK7" s="41">
        <v>43288</v>
      </c>
      <c r="AL7" s="41">
        <v>43380</v>
      </c>
      <c r="AM7" s="38"/>
      <c r="AN7" s="39"/>
      <c r="AO7" s="42"/>
      <c r="AP7" s="40"/>
      <c r="AQ7" s="41"/>
      <c r="AR7" s="41"/>
      <c r="AS7" s="38"/>
      <c r="AT7" s="39"/>
      <c r="AU7" s="42"/>
      <c r="AV7" s="40"/>
      <c r="AW7" s="41"/>
      <c r="AX7" s="41"/>
      <c r="AY7" s="38"/>
      <c r="AZ7" s="39"/>
      <c r="BA7" s="42"/>
    </row>
    <row r="8" spans="1:53" ht="13.5" x14ac:dyDescent="0.35">
      <c r="A8" s="17">
        <v>2</v>
      </c>
      <c r="B8" s="17" t="str">
        <f t="shared" ref="B8:B43" si="1">C8&amp;" "&amp;IF(AND(C8&lt;&gt;"", D8&lt;&gt;""),"- ","")&amp;D8</f>
        <v>BG13ZTGP - Volvo FH440</v>
      </c>
      <c r="C8" s="43" t="s">
        <v>40</v>
      </c>
      <c r="D8" s="44" t="s">
        <v>41</v>
      </c>
      <c r="E8" s="45" t="s">
        <v>4</v>
      </c>
      <c r="F8" s="46">
        <v>40179</v>
      </c>
      <c r="G8" s="46">
        <v>43151</v>
      </c>
      <c r="H8" s="47">
        <v>100000</v>
      </c>
      <c r="I8" s="48">
        <v>100000</v>
      </c>
      <c r="J8" s="48">
        <v>120000</v>
      </c>
      <c r="K8" s="48"/>
      <c r="L8" s="58"/>
      <c r="M8" s="45" t="s">
        <v>4</v>
      </c>
      <c r="N8" s="46">
        <v>40179</v>
      </c>
      <c r="O8" s="46">
        <v>43133</v>
      </c>
      <c r="P8" s="47" t="s">
        <v>6</v>
      </c>
      <c r="Q8" s="48">
        <v>40605</v>
      </c>
      <c r="R8" s="48">
        <v>43559</v>
      </c>
      <c r="S8" s="45" t="s">
        <v>8</v>
      </c>
      <c r="T8" s="46">
        <v>41034</v>
      </c>
      <c r="U8" s="46">
        <v>43622</v>
      </c>
      <c r="V8" s="47" t="s">
        <v>10</v>
      </c>
      <c r="W8" s="48">
        <v>41462</v>
      </c>
      <c r="X8" s="48">
        <v>43685</v>
      </c>
      <c r="Y8" s="48"/>
      <c r="Z8" s="58"/>
      <c r="AA8" s="45" t="s">
        <v>4</v>
      </c>
      <c r="AB8" s="46">
        <v>40179</v>
      </c>
      <c r="AC8" s="46">
        <v>43133</v>
      </c>
      <c r="AD8" s="47" t="s">
        <v>6</v>
      </c>
      <c r="AE8" s="48">
        <v>40605</v>
      </c>
      <c r="AF8" s="48">
        <v>43559</v>
      </c>
      <c r="AG8" s="45" t="s">
        <v>8</v>
      </c>
      <c r="AH8" s="46">
        <v>41034</v>
      </c>
      <c r="AI8" s="49">
        <v>43622</v>
      </c>
      <c r="AJ8" s="47" t="s">
        <v>10</v>
      </c>
      <c r="AK8" s="48">
        <v>43288</v>
      </c>
      <c r="AL8" s="48">
        <v>43380</v>
      </c>
      <c r="AM8" s="45"/>
      <c r="AN8" s="46"/>
      <c r="AO8" s="49"/>
      <c r="AP8" s="47"/>
      <c r="AQ8" s="48"/>
      <c r="AR8" s="48"/>
      <c r="AS8" s="45"/>
      <c r="AT8" s="46"/>
      <c r="AU8" s="49"/>
      <c r="AV8" s="47"/>
      <c r="AW8" s="48"/>
      <c r="AX8" s="48"/>
      <c r="AY8" s="45"/>
      <c r="AZ8" s="46"/>
      <c r="BA8" s="49"/>
    </row>
    <row r="9" spans="1:53" ht="13.5" x14ac:dyDescent="0.35">
      <c r="A9" s="17">
        <v>3</v>
      </c>
      <c r="B9" s="17" t="str">
        <f t="shared" si="1"/>
        <v>BG13ZTGP - Volvo FH440</v>
      </c>
      <c r="C9" s="43" t="s">
        <v>40</v>
      </c>
      <c r="D9" s="44" t="s">
        <v>41</v>
      </c>
      <c r="E9" s="45" t="s">
        <v>4</v>
      </c>
      <c r="F9" s="46">
        <v>40179</v>
      </c>
      <c r="G9" s="46">
        <v>43151</v>
      </c>
      <c r="H9" s="47">
        <v>100000</v>
      </c>
      <c r="I9" s="48">
        <v>100000</v>
      </c>
      <c r="J9" s="48">
        <v>120000</v>
      </c>
      <c r="K9" s="48"/>
      <c r="L9" s="58"/>
      <c r="M9" s="45" t="s">
        <v>4</v>
      </c>
      <c r="N9" s="46">
        <v>40179</v>
      </c>
      <c r="O9" s="46">
        <v>43133</v>
      </c>
      <c r="P9" s="47" t="s">
        <v>6</v>
      </c>
      <c r="Q9" s="48">
        <v>40605</v>
      </c>
      <c r="R9" s="48">
        <v>43559</v>
      </c>
      <c r="S9" s="45" t="s">
        <v>8</v>
      </c>
      <c r="T9" s="46">
        <v>41034</v>
      </c>
      <c r="U9" s="46">
        <v>43622</v>
      </c>
      <c r="V9" s="47" t="s">
        <v>10</v>
      </c>
      <c r="W9" s="48">
        <v>41462</v>
      </c>
      <c r="X9" s="48">
        <v>43685</v>
      </c>
      <c r="Y9" s="48"/>
      <c r="Z9" s="58"/>
      <c r="AA9" s="45" t="s">
        <v>4</v>
      </c>
      <c r="AB9" s="46">
        <v>40179</v>
      </c>
      <c r="AC9" s="46">
        <v>43133</v>
      </c>
      <c r="AD9" s="47" t="s">
        <v>6</v>
      </c>
      <c r="AE9" s="48">
        <v>40605</v>
      </c>
      <c r="AF9" s="48">
        <v>43559</v>
      </c>
      <c r="AG9" s="45" t="s">
        <v>8</v>
      </c>
      <c r="AH9" s="46">
        <v>41034</v>
      </c>
      <c r="AI9" s="49">
        <v>43622</v>
      </c>
      <c r="AJ9" s="47" t="s">
        <v>10</v>
      </c>
      <c r="AK9" s="48">
        <v>43288</v>
      </c>
      <c r="AL9" s="48">
        <v>43380</v>
      </c>
      <c r="AM9" s="45"/>
      <c r="AN9" s="46"/>
      <c r="AO9" s="49"/>
      <c r="AP9" s="47"/>
      <c r="AQ9" s="48"/>
      <c r="AR9" s="48"/>
      <c r="AS9" s="45"/>
      <c r="AT9" s="46"/>
      <c r="AU9" s="49"/>
      <c r="AV9" s="47"/>
      <c r="AW9" s="48"/>
      <c r="AX9" s="48"/>
      <c r="AY9" s="45"/>
      <c r="AZ9" s="46"/>
      <c r="BA9" s="49"/>
    </row>
    <row r="10" spans="1:53" ht="13.5" x14ac:dyDescent="0.35">
      <c r="A10" s="17">
        <v>4</v>
      </c>
      <c r="B10" s="17" t="str">
        <f t="shared" si="1"/>
        <v>BG13ZTGP - Volvo FH440</v>
      </c>
      <c r="C10" s="43" t="s">
        <v>40</v>
      </c>
      <c r="D10" s="44" t="s">
        <v>41</v>
      </c>
      <c r="E10" s="45" t="s">
        <v>4</v>
      </c>
      <c r="F10" s="46">
        <v>40179</v>
      </c>
      <c r="G10" s="46">
        <v>43151</v>
      </c>
      <c r="H10" s="47">
        <v>100000</v>
      </c>
      <c r="I10" s="48">
        <v>100000</v>
      </c>
      <c r="J10" s="48">
        <v>120000</v>
      </c>
      <c r="K10" s="48"/>
      <c r="L10" s="58"/>
      <c r="M10" s="45" t="s">
        <v>4</v>
      </c>
      <c r="N10" s="46">
        <v>40179</v>
      </c>
      <c r="O10" s="46">
        <v>43133</v>
      </c>
      <c r="P10" s="47" t="s">
        <v>6</v>
      </c>
      <c r="Q10" s="48">
        <v>40605</v>
      </c>
      <c r="R10" s="48">
        <v>43559</v>
      </c>
      <c r="S10" s="45" t="s">
        <v>8</v>
      </c>
      <c r="T10" s="46">
        <v>41034</v>
      </c>
      <c r="U10" s="46">
        <v>43622</v>
      </c>
      <c r="V10" s="47" t="s">
        <v>10</v>
      </c>
      <c r="W10" s="48">
        <v>41462</v>
      </c>
      <c r="X10" s="48">
        <v>43685</v>
      </c>
      <c r="Y10" s="48"/>
      <c r="Z10" s="58"/>
      <c r="AA10" s="45" t="s">
        <v>4</v>
      </c>
      <c r="AB10" s="46">
        <v>40179</v>
      </c>
      <c r="AC10" s="46">
        <v>43133</v>
      </c>
      <c r="AD10" s="47" t="s">
        <v>6</v>
      </c>
      <c r="AE10" s="48">
        <v>40605</v>
      </c>
      <c r="AF10" s="48">
        <v>43559</v>
      </c>
      <c r="AG10" s="45" t="s">
        <v>8</v>
      </c>
      <c r="AH10" s="46">
        <v>41034</v>
      </c>
      <c r="AI10" s="49">
        <v>43622</v>
      </c>
      <c r="AJ10" s="47" t="s">
        <v>10</v>
      </c>
      <c r="AK10" s="48">
        <v>43288</v>
      </c>
      <c r="AL10" s="48">
        <v>43380</v>
      </c>
      <c r="AM10" s="45"/>
      <c r="AN10" s="46"/>
      <c r="AO10" s="49"/>
      <c r="AP10" s="47"/>
      <c r="AQ10" s="48"/>
      <c r="AR10" s="48"/>
      <c r="AS10" s="45"/>
      <c r="AT10" s="46"/>
      <c r="AU10" s="49"/>
      <c r="AV10" s="47"/>
      <c r="AW10" s="48"/>
      <c r="AX10" s="48"/>
      <c r="AY10" s="45"/>
      <c r="AZ10" s="46"/>
      <c r="BA10" s="49"/>
    </row>
    <row r="11" spans="1:53" ht="13.5" x14ac:dyDescent="0.35">
      <c r="A11" s="17">
        <v>5</v>
      </c>
      <c r="B11" s="17" t="str">
        <f t="shared" si="1"/>
        <v xml:space="preserve"> </v>
      </c>
      <c r="C11" s="43"/>
      <c r="D11" s="44"/>
      <c r="E11" s="45"/>
      <c r="F11" s="46"/>
      <c r="G11" s="46"/>
      <c r="H11" s="47"/>
      <c r="I11" s="48"/>
      <c r="J11" s="48"/>
      <c r="K11" s="48"/>
      <c r="L11" s="58"/>
      <c r="M11" s="45"/>
      <c r="N11" s="46"/>
      <c r="O11" s="46"/>
      <c r="P11" s="47"/>
      <c r="Q11" s="48"/>
      <c r="R11" s="48"/>
      <c r="S11" s="45"/>
      <c r="T11" s="46"/>
      <c r="U11" s="46"/>
      <c r="V11" s="47"/>
      <c r="W11" s="48"/>
      <c r="X11" s="48"/>
      <c r="Y11" s="48"/>
      <c r="Z11" s="58"/>
      <c r="AA11" s="45"/>
      <c r="AB11" s="46"/>
      <c r="AC11" s="46"/>
      <c r="AD11" s="47"/>
      <c r="AE11" s="48"/>
      <c r="AF11" s="48"/>
      <c r="AG11" s="45"/>
      <c r="AH11" s="46"/>
      <c r="AI11" s="49"/>
      <c r="AJ11" s="47"/>
      <c r="AK11" s="48"/>
      <c r="AL11" s="48"/>
      <c r="AM11" s="45"/>
      <c r="AN11" s="46"/>
      <c r="AO11" s="49"/>
      <c r="AP11" s="47"/>
      <c r="AQ11" s="48"/>
      <c r="AR11" s="48"/>
      <c r="AS11" s="45"/>
      <c r="AT11" s="46"/>
      <c r="AU11" s="49"/>
      <c r="AV11" s="47"/>
      <c r="AW11" s="48"/>
      <c r="AX11" s="48"/>
      <c r="AY11" s="45"/>
      <c r="AZ11" s="46"/>
      <c r="BA11" s="49"/>
    </row>
    <row r="12" spans="1:53" ht="13.5" x14ac:dyDescent="0.35">
      <c r="A12" s="17">
        <v>6</v>
      </c>
      <c r="B12" s="17" t="str">
        <f t="shared" si="1"/>
        <v xml:space="preserve"> </v>
      </c>
      <c r="C12" s="43"/>
      <c r="D12" s="44"/>
      <c r="E12" s="45"/>
      <c r="F12" s="46"/>
      <c r="G12" s="46"/>
      <c r="H12" s="47"/>
      <c r="I12" s="48"/>
      <c r="J12" s="48"/>
      <c r="K12" s="48"/>
      <c r="L12" s="58"/>
      <c r="M12" s="45"/>
      <c r="N12" s="46"/>
      <c r="O12" s="46"/>
      <c r="P12" s="47"/>
      <c r="Q12" s="48"/>
      <c r="R12" s="48"/>
      <c r="S12" s="45"/>
      <c r="T12" s="46"/>
      <c r="U12" s="46"/>
      <c r="V12" s="47"/>
      <c r="W12" s="48"/>
      <c r="X12" s="48"/>
      <c r="Y12" s="48"/>
      <c r="Z12" s="58"/>
      <c r="AA12" s="45"/>
      <c r="AB12" s="46"/>
      <c r="AC12" s="46"/>
      <c r="AD12" s="47"/>
      <c r="AE12" s="48"/>
      <c r="AF12" s="48"/>
      <c r="AG12" s="45"/>
      <c r="AH12" s="46"/>
      <c r="AI12" s="49"/>
      <c r="AJ12" s="47"/>
      <c r="AK12" s="48"/>
      <c r="AL12" s="48"/>
      <c r="AM12" s="45"/>
      <c r="AN12" s="46"/>
      <c r="AO12" s="49"/>
      <c r="AP12" s="47"/>
      <c r="AQ12" s="48"/>
      <c r="AR12" s="48"/>
      <c r="AS12" s="45"/>
      <c r="AT12" s="46"/>
      <c r="AU12" s="49"/>
      <c r="AV12" s="47"/>
      <c r="AW12" s="48"/>
      <c r="AX12" s="48"/>
      <c r="AY12" s="45"/>
      <c r="AZ12" s="46"/>
      <c r="BA12" s="49"/>
    </row>
    <row r="13" spans="1:53" ht="13.5" x14ac:dyDescent="0.35">
      <c r="A13" s="17">
        <v>7</v>
      </c>
      <c r="B13" s="17" t="str">
        <f t="shared" si="1"/>
        <v xml:space="preserve"> </v>
      </c>
      <c r="C13" s="43"/>
      <c r="D13" s="44"/>
      <c r="E13" s="45"/>
      <c r="F13" s="46"/>
      <c r="G13" s="46"/>
      <c r="H13" s="47"/>
      <c r="I13" s="48"/>
      <c r="J13" s="48"/>
      <c r="K13" s="48"/>
      <c r="L13" s="58"/>
      <c r="M13" s="45"/>
      <c r="N13" s="46"/>
      <c r="O13" s="46"/>
      <c r="P13" s="47"/>
      <c r="Q13" s="48"/>
      <c r="R13" s="48"/>
      <c r="S13" s="45"/>
      <c r="T13" s="46"/>
      <c r="U13" s="46"/>
      <c r="V13" s="47"/>
      <c r="W13" s="48"/>
      <c r="X13" s="48"/>
      <c r="Y13" s="48"/>
      <c r="Z13" s="58"/>
      <c r="AA13" s="45"/>
      <c r="AB13" s="46"/>
      <c r="AC13" s="46"/>
      <c r="AD13" s="47"/>
      <c r="AE13" s="48"/>
      <c r="AF13" s="48"/>
      <c r="AG13" s="45"/>
      <c r="AH13" s="46"/>
      <c r="AI13" s="49"/>
      <c r="AJ13" s="47"/>
      <c r="AK13" s="48"/>
      <c r="AL13" s="48"/>
      <c r="AM13" s="45"/>
      <c r="AN13" s="46"/>
      <c r="AO13" s="49"/>
      <c r="AP13" s="47"/>
      <c r="AQ13" s="48"/>
      <c r="AR13" s="48"/>
      <c r="AS13" s="45"/>
      <c r="AT13" s="46"/>
      <c r="AU13" s="49"/>
      <c r="AV13" s="47"/>
      <c r="AW13" s="48"/>
      <c r="AX13" s="48"/>
      <c r="AY13" s="45"/>
      <c r="AZ13" s="46"/>
      <c r="BA13" s="49"/>
    </row>
    <row r="14" spans="1:53" ht="13.5" x14ac:dyDescent="0.35">
      <c r="A14" s="17">
        <v>8</v>
      </c>
      <c r="B14" s="17" t="str">
        <f t="shared" si="1"/>
        <v xml:space="preserve"> </v>
      </c>
      <c r="C14" s="43"/>
      <c r="D14" s="44"/>
      <c r="E14" s="45"/>
      <c r="F14" s="46"/>
      <c r="G14" s="46"/>
      <c r="H14" s="47"/>
      <c r="I14" s="48"/>
      <c r="J14" s="48"/>
      <c r="K14" s="48"/>
      <c r="L14" s="58"/>
      <c r="M14" s="45"/>
      <c r="N14" s="46"/>
      <c r="O14" s="46"/>
      <c r="P14" s="47"/>
      <c r="Q14" s="48"/>
      <c r="R14" s="48"/>
      <c r="S14" s="45"/>
      <c r="T14" s="46"/>
      <c r="U14" s="46"/>
      <c r="V14" s="47"/>
      <c r="W14" s="48"/>
      <c r="X14" s="48"/>
      <c r="Y14" s="48"/>
      <c r="Z14" s="58"/>
      <c r="AA14" s="45"/>
      <c r="AB14" s="46"/>
      <c r="AC14" s="46"/>
      <c r="AD14" s="47"/>
      <c r="AE14" s="48"/>
      <c r="AF14" s="48"/>
      <c r="AG14" s="45"/>
      <c r="AH14" s="46"/>
      <c r="AI14" s="49"/>
      <c r="AJ14" s="47"/>
      <c r="AK14" s="48"/>
      <c r="AL14" s="48"/>
      <c r="AM14" s="45"/>
      <c r="AN14" s="46"/>
      <c r="AO14" s="49"/>
      <c r="AP14" s="47"/>
      <c r="AQ14" s="48"/>
      <c r="AR14" s="48"/>
      <c r="AS14" s="45"/>
      <c r="AT14" s="46"/>
      <c r="AU14" s="49"/>
      <c r="AV14" s="47"/>
      <c r="AW14" s="48"/>
      <c r="AX14" s="48"/>
      <c r="AY14" s="45"/>
      <c r="AZ14" s="46"/>
      <c r="BA14" s="49"/>
    </row>
    <row r="15" spans="1:53" ht="13.5" x14ac:dyDescent="0.35">
      <c r="A15" s="17">
        <v>9</v>
      </c>
      <c r="B15" s="17" t="str">
        <f t="shared" si="1"/>
        <v xml:space="preserve"> </v>
      </c>
      <c r="C15" s="43"/>
      <c r="D15" s="44"/>
      <c r="E15" s="45"/>
      <c r="F15" s="46"/>
      <c r="G15" s="46"/>
      <c r="H15" s="47"/>
      <c r="I15" s="48"/>
      <c r="J15" s="48"/>
      <c r="K15" s="48"/>
      <c r="L15" s="58"/>
      <c r="M15" s="45"/>
      <c r="N15" s="46"/>
      <c r="O15" s="46"/>
      <c r="P15" s="47"/>
      <c r="Q15" s="48"/>
      <c r="R15" s="48"/>
      <c r="S15" s="45"/>
      <c r="T15" s="46"/>
      <c r="U15" s="46"/>
      <c r="V15" s="47"/>
      <c r="W15" s="48"/>
      <c r="X15" s="48"/>
      <c r="Y15" s="48"/>
      <c r="Z15" s="58"/>
      <c r="AA15" s="45"/>
      <c r="AB15" s="46"/>
      <c r="AC15" s="46"/>
      <c r="AD15" s="47"/>
      <c r="AE15" s="48"/>
      <c r="AF15" s="48"/>
      <c r="AG15" s="45"/>
      <c r="AH15" s="46"/>
      <c r="AI15" s="49"/>
      <c r="AJ15" s="47"/>
      <c r="AK15" s="48"/>
      <c r="AL15" s="48"/>
      <c r="AM15" s="45"/>
      <c r="AN15" s="46"/>
      <c r="AO15" s="49"/>
      <c r="AP15" s="47"/>
      <c r="AQ15" s="48"/>
      <c r="AR15" s="48"/>
      <c r="AS15" s="45"/>
      <c r="AT15" s="46"/>
      <c r="AU15" s="49"/>
      <c r="AV15" s="47"/>
      <c r="AW15" s="48"/>
      <c r="AX15" s="48"/>
      <c r="AY15" s="45"/>
      <c r="AZ15" s="46"/>
      <c r="BA15" s="49"/>
    </row>
    <row r="16" spans="1:53" ht="13.5" x14ac:dyDescent="0.35">
      <c r="A16" s="17">
        <v>10</v>
      </c>
      <c r="B16" s="17" t="str">
        <f t="shared" si="1"/>
        <v xml:space="preserve"> </v>
      </c>
      <c r="C16" s="43"/>
      <c r="D16" s="44"/>
      <c r="E16" s="45"/>
      <c r="F16" s="46"/>
      <c r="G16" s="46"/>
      <c r="H16" s="47"/>
      <c r="I16" s="48"/>
      <c r="J16" s="48"/>
      <c r="K16" s="48"/>
      <c r="L16" s="58"/>
      <c r="M16" s="45"/>
      <c r="N16" s="46"/>
      <c r="O16" s="46"/>
      <c r="P16" s="47"/>
      <c r="Q16" s="48"/>
      <c r="R16" s="48"/>
      <c r="S16" s="45"/>
      <c r="T16" s="46"/>
      <c r="U16" s="46"/>
      <c r="V16" s="47"/>
      <c r="W16" s="48"/>
      <c r="X16" s="48"/>
      <c r="Y16" s="48"/>
      <c r="Z16" s="58"/>
      <c r="AA16" s="45"/>
      <c r="AB16" s="46"/>
      <c r="AC16" s="46"/>
      <c r="AD16" s="47"/>
      <c r="AE16" s="48"/>
      <c r="AF16" s="48"/>
      <c r="AG16" s="45"/>
      <c r="AH16" s="46"/>
      <c r="AI16" s="49"/>
      <c r="AJ16" s="47"/>
      <c r="AK16" s="48"/>
      <c r="AL16" s="48"/>
      <c r="AM16" s="45"/>
      <c r="AN16" s="46"/>
      <c r="AO16" s="49"/>
      <c r="AP16" s="47"/>
      <c r="AQ16" s="48"/>
      <c r="AR16" s="48"/>
      <c r="AS16" s="45"/>
      <c r="AT16" s="46"/>
      <c r="AU16" s="49"/>
      <c r="AV16" s="47"/>
      <c r="AW16" s="48"/>
      <c r="AX16" s="48"/>
      <c r="AY16" s="45"/>
      <c r="AZ16" s="46"/>
      <c r="BA16" s="49"/>
    </row>
    <row r="17" spans="1:53" ht="13.5" x14ac:dyDescent="0.35">
      <c r="A17" s="17">
        <v>11</v>
      </c>
      <c r="B17" s="17" t="str">
        <f t="shared" si="1"/>
        <v xml:space="preserve"> </v>
      </c>
      <c r="C17" s="43"/>
      <c r="D17" s="44"/>
      <c r="E17" s="45"/>
      <c r="F17" s="46"/>
      <c r="G17" s="46"/>
      <c r="H17" s="47"/>
      <c r="I17" s="48"/>
      <c r="J17" s="48"/>
      <c r="K17" s="48"/>
      <c r="L17" s="58"/>
      <c r="M17" s="45"/>
      <c r="N17" s="46"/>
      <c r="O17" s="46"/>
      <c r="P17" s="47"/>
      <c r="Q17" s="48"/>
      <c r="R17" s="48"/>
      <c r="S17" s="45"/>
      <c r="T17" s="46"/>
      <c r="U17" s="46"/>
      <c r="V17" s="47"/>
      <c r="W17" s="48"/>
      <c r="X17" s="48"/>
      <c r="Y17" s="48"/>
      <c r="Z17" s="58"/>
      <c r="AA17" s="45"/>
      <c r="AB17" s="46"/>
      <c r="AC17" s="46"/>
      <c r="AD17" s="47"/>
      <c r="AE17" s="48"/>
      <c r="AF17" s="48"/>
      <c r="AG17" s="45"/>
      <c r="AH17" s="46"/>
      <c r="AI17" s="49"/>
      <c r="AJ17" s="47"/>
      <c r="AK17" s="48"/>
      <c r="AL17" s="48"/>
      <c r="AM17" s="45"/>
      <c r="AN17" s="46"/>
      <c r="AO17" s="49"/>
      <c r="AP17" s="47"/>
      <c r="AQ17" s="48"/>
      <c r="AR17" s="48"/>
      <c r="AS17" s="45"/>
      <c r="AT17" s="46"/>
      <c r="AU17" s="49"/>
      <c r="AV17" s="47"/>
      <c r="AW17" s="48"/>
      <c r="AX17" s="48"/>
      <c r="AY17" s="45"/>
      <c r="AZ17" s="46"/>
      <c r="BA17" s="49"/>
    </row>
    <row r="18" spans="1:53" ht="13.5" x14ac:dyDescent="0.35">
      <c r="A18" s="17">
        <v>12</v>
      </c>
      <c r="B18" s="17" t="str">
        <f t="shared" si="1"/>
        <v xml:space="preserve"> </v>
      </c>
      <c r="C18" s="43"/>
      <c r="D18" s="44"/>
      <c r="E18" s="45"/>
      <c r="F18" s="46"/>
      <c r="G18" s="46"/>
      <c r="H18" s="47"/>
      <c r="I18" s="48"/>
      <c r="J18" s="48"/>
      <c r="K18" s="48"/>
      <c r="L18" s="58"/>
      <c r="M18" s="45"/>
      <c r="N18" s="46"/>
      <c r="O18" s="46"/>
      <c r="P18" s="47"/>
      <c r="Q18" s="48"/>
      <c r="R18" s="48"/>
      <c r="S18" s="45"/>
      <c r="T18" s="46"/>
      <c r="U18" s="46"/>
      <c r="V18" s="47"/>
      <c r="W18" s="48"/>
      <c r="X18" s="48"/>
      <c r="Y18" s="48"/>
      <c r="Z18" s="58"/>
      <c r="AA18" s="45"/>
      <c r="AB18" s="46"/>
      <c r="AC18" s="46"/>
      <c r="AD18" s="47"/>
      <c r="AE18" s="48"/>
      <c r="AF18" s="48"/>
      <c r="AG18" s="45"/>
      <c r="AH18" s="46"/>
      <c r="AI18" s="49"/>
      <c r="AJ18" s="47"/>
      <c r="AK18" s="48"/>
      <c r="AL18" s="48"/>
      <c r="AM18" s="45"/>
      <c r="AN18" s="46"/>
      <c r="AO18" s="49"/>
      <c r="AP18" s="47"/>
      <c r="AQ18" s="48"/>
      <c r="AR18" s="48"/>
      <c r="AS18" s="45"/>
      <c r="AT18" s="46"/>
      <c r="AU18" s="49"/>
      <c r="AV18" s="47"/>
      <c r="AW18" s="48"/>
      <c r="AX18" s="48"/>
      <c r="AY18" s="45"/>
      <c r="AZ18" s="46"/>
      <c r="BA18" s="49"/>
    </row>
    <row r="19" spans="1:53" ht="13.5" x14ac:dyDescent="0.35">
      <c r="A19" s="17">
        <v>13</v>
      </c>
      <c r="B19" s="17" t="str">
        <f t="shared" si="1"/>
        <v xml:space="preserve"> </v>
      </c>
      <c r="C19" s="43"/>
      <c r="D19" s="44"/>
      <c r="E19" s="45"/>
      <c r="F19" s="46"/>
      <c r="G19" s="46"/>
      <c r="H19" s="47"/>
      <c r="I19" s="48"/>
      <c r="J19" s="48"/>
      <c r="K19" s="48"/>
      <c r="L19" s="58"/>
      <c r="M19" s="45"/>
      <c r="N19" s="46"/>
      <c r="O19" s="46"/>
      <c r="P19" s="47"/>
      <c r="Q19" s="48"/>
      <c r="R19" s="48"/>
      <c r="S19" s="45"/>
      <c r="T19" s="46"/>
      <c r="U19" s="46"/>
      <c r="V19" s="47"/>
      <c r="W19" s="48"/>
      <c r="X19" s="48"/>
      <c r="Y19" s="48"/>
      <c r="Z19" s="58"/>
      <c r="AA19" s="45"/>
      <c r="AB19" s="46"/>
      <c r="AC19" s="46"/>
      <c r="AD19" s="47"/>
      <c r="AE19" s="48"/>
      <c r="AF19" s="48"/>
      <c r="AG19" s="45"/>
      <c r="AH19" s="46"/>
      <c r="AI19" s="49"/>
      <c r="AJ19" s="47"/>
      <c r="AK19" s="48"/>
      <c r="AL19" s="48"/>
      <c r="AM19" s="45"/>
      <c r="AN19" s="46"/>
      <c r="AO19" s="49"/>
      <c r="AP19" s="47"/>
      <c r="AQ19" s="48"/>
      <c r="AR19" s="48"/>
      <c r="AS19" s="45"/>
      <c r="AT19" s="46"/>
      <c r="AU19" s="49"/>
      <c r="AV19" s="47"/>
      <c r="AW19" s="48"/>
      <c r="AX19" s="48"/>
      <c r="AY19" s="45"/>
      <c r="AZ19" s="46"/>
      <c r="BA19" s="49"/>
    </row>
    <row r="20" spans="1:53" ht="13.5" x14ac:dyDescent="0.35">
      <c r="A20" s="17">
        <v>14</v>
      </c>
      <c r="B20" s="17" t="str">
        <f t="shared" si="1"/>
        <v xml:space="preserve"> </v>
      </c>
      <c r="C20" s="43"/>
      <c r="D20" s="44"/>
      <c r="E20" s="45"/>
      <c r="F20" s="46"/>
      <c r="G20" s="46"/>
      <c r="H20" s="47"/>
      <c r="I20" s="48"/>
      <c r="J20" s="48"/>
      <c r="K20" s="48"/>
      <c r="L20" s="58"/>
      <c r="M20" s="45"/>
      <c r="N20" s="46"/>
      <c r="O20" s="46"/>
      <c r="P20" s="47"/>
      <c r="Q20" s="48"/>
      <c r="R20" s="48"/>
      <c r="S20" s="45"/>
      <c r="T20" s="46"/>
      <c r="U20" s="46"/>
      <c r="V20" s="47"/>
      <c r="W20" s="48"/>
      <c r="X20" s="48"/>
      <c r="Y20" s="48"/>
      <c r="Z20" s="58"/>
      <c r="AA20" s="45"/>
      <c r="AB20" s="46"/>
      <c r="AC20" s="46"/>
      <c r="AD20" s="47"/>
      <c r="AE20" s="48"/>
      <c r="AF20" s="48"/>
      <c r="AG20" s="45"/>
      <c r="AH20" s="46"/>
      <c r="AI20" s="49"/>
      <c r="AJ20" s="47"/>
      <c r="AK20" s="48"/>
      <c r="AL20" s="48"/>
      <c r="AM20" s="45"/>
      <c r="AN20" s="46"/>
      <c r="AO20" s="49"/>
      <c r="AP20" s="47"/>
      <c r="AQ20" s="48"/>
      <c r="AR20" s="48"/>
      <c r="AS20" s="45"/>
      <c r="AT20" s="46"/>
      <c r="AU20" s="49"/>
      <c r="AV20" s="47"/>
      <c r="AW20" s="48"/>
      <c r="AX20" s="48"/>
      <c r="AY20" s="45"/>
      <c r="AZ20" s="46"/>
      <c r="BA20" s="49"/>
    </row>
    <row r="21" spans="1:53" ht="13.5" x14ac:dyDescent="0.35">
      <c r="A21" s="17">
        <v>15</v>
      </c>
      <c r="B21" s="17" t="str">
        <f t="shared" si="1"/>
        <v xml:space="preserve"> </v>
      </c>
      <c r="C21" s="43"/>
      <c r="D21" s="44"/>
      <c r="E21" s="45"/>
      <c r="F21" s="46"/>
      <c r="G21" s="46"/>
      <c r="H21" s="47"/>
      <c r="I21" s="48"/>
      <c r="J21" s="48"/>
      <c r="K21" s="48"/>
      <c r="L21" s="58"/>
      <c r="M21" s="45"/>
      <c r="N21" s="46"/>
      <c r="O21" s="46"/>
      <c r="P21" s="47"/>
      <c r="Q21" s="48"/>
      <c r="R21" s="48"/>
      <c r="S21" s="45"/>
      <c r="T21" s="46"/>
      <c r="U21" s="46"/>
      <c r="V21" s="47"/>
      <c r="W21" s="48"/>
      <c r="X21" s="48"/>
      <c r="Y21" s="48"/>
      <c r="Z21" s="58"/>
      <c r="AA21" s="45"/>
      <c r="AB21" s="46"/>
      <c r="AC21" s="46"/>
      <c r="AD21" s="47"/>
      <c r="AE21" s="48"/>
      <c r="AF21" s="48"/>
      <c r="AG21" s="45"/>
      <c r="AH21" s="46"/>
      <c r="AI21" s="49"/>
      <c r="AJ21" s="47"/>
      <c r="AK21" s="48"/>
      <c r="AL21" s="48"/>
      <c r="AM21" s="45"/>
      <c r="AN21" s="46"/>
      <c r="AO21" s="49"/>
      <c r="AP21" s="47"/>
      <c r="AQ21" s="48"/>
      <c r="AR21" s="48"/>
      <c r="AS21" s="45"/>
      <c r="AT21" s="46"/>
      <c r="AU21" s="49"/>
      <c r="AV21" s="47"/>
      <c r="AW21" s="48"/>
      <c r="AX21" s="48"/>
      <c r="AY21" s="45"/>
      <c r="AZ21" s="46"/>
      <c r="BA21" s="49"/>
    </row>
    <row r="22" spans="1:53" ht="13.5" x14ac:dyDescent="0.35">
      <c r="A22" s="17">
        <v>16</v>
      </c>
      <c r="B22" s="17" t="str">
        <f t="shared" si="1"/>
        <v xml:space="preserve"> </v>
      </c>
      <c r="C22" s="43"/>
      <c r="D22" s="44"/>
      <c r="E22" s="45"/>
      <c r="F22" s="46"/>
      <c r="G22" s="46"/>
      <c r="H22" s="47"/>
      <c r="I22" s="48"/>
      <c r="J22" s="48"/>
      <c r="K22" s="48"/>
      <c r="L22" s="58"/>
      <c r="M22" s="45"/>
      <c r="N22" s="46"/>
      <c r="O22" s="46"/>
      <c r="P22" s="47"/>
      <c r="Q22" s="48"/>
      <c r="R22" s="48"/>
      <c r="S22" s="45"/>
      <c r="T22" s="46"/>
      <c r="U22" s="46"/>
      <c r="V22" s="47"/>
      <c r="W22" s="48"/>
      <c r="X22" s="48"/>
      <c r="Y22" s="48"/>
      <c r="Z22" s="58"/>
      <c r="AA22" s="45"/>
      <c r="AB22" s="46"/>
      <c r="AC22" s="46"/>
      <c r="AD22" s="47"/>
      <c r="AE22" s="48"/>
      <c r="AF22" s="48"/>
      <c r="AG22" s="45"/>
      <c r="AH22" s="46"/>
      <c r="AI22" s="49"/>
      <c r="AJ22" s="47"/>
      <c r="AK22" s="48"/>
      <c r="AL22" s="48"/>
      <c r="AM22" s="45"/>
      <c r="AN22" s="46"/>
      <c r="AO22" s="49"/>
      <c r="AP22" s="47"/>
      <c r="AQ22" s="48"/>
      <c r="AR22" s="48"/>
      <c r="AS22" s="45"/>
      <c r="AT22" s="46"/>
      <c r="AU22" s="49"/>
      <c r="AV22" s="47"/>
      <c r="AW22" s="48"/>
      <c r="AX22" s="48"/>
      <c r="AY22" s="45"/>
      <c r="AZ22" s="46"/>
      <c r="BA22" s="49"/>
    </row>
    <row r="23" spans="1:53" ht="13.5" x14ac:dyDescent="0.35">
      <c r="A23" s="17">
        <v>17</v>
      </c>
      <c r="B23" s="17" t="str">
        <f t="shared" si="1"/>
        <v xml:space="preserve"> </v>
      </c>
      <c r="C23" s="43"/>
      <c r="D23" s="44"/>
      <c r="E23" s="45"/>
      <c r="F23" s="46"/>
      <c r="G23" s="46"/>
      <c r="H23" s="47"/>
      <c r="I23" s="48"/>
      <c r="J23" s="48"/>
      <c r="K23" s="48"/>
      <c r="L23" s="58"/>
      <c r="M23" s="45"/>
      <c r="N23" s="46"/>
      <c r="O23" s="46"/>
      <c r="P23" s="47"/>
      <c r="Q23" s="48"/>
      <c r="R23" s="48"/>
      <c r="S23" s="45"/>
      <c r="T23" s="46"/>
      <c r="U23" s="46"/>
      <c r="V23" s="47"/>
      <c r="W23" s="48"/>
      <c r="X23" s="48"/>
      <c r="Y23" s="48"/>
      <c r="Z23" s="58"/>
      <c r="AA23" s="45"/>
      <c r="AB23" s="46"/>
      <c r="AC23" s="46"/>
      <c r="AD23" s="47"/>
      <c r="AE23" s="48"/>
      <c r="AF23" s="48"/>
      <c r="AG23" s="45"/>
      <c r="AH23" s="46"/>
      <c r="AI23" s="49"/>
      <c r="AJ23" s="47"/>
      <c r="AK23" s="48"/>
      <c r="AL23" s="48"/>
      <c r="AM23" s="45"/>
      <c r="AN23" s="46"/>
      <c r="AO23" s="49"/>
      <c r="AP23" s="47"/>
      <c r="AQ23" s="48"/>
      <c r="AR23" s="48"/>
      <c r="AS23" s="45"/>
      <c r="AT23" s="46"/>
      <c r="AU23" s="49"/>
      <c r="AV23" s="47"/>
      <c r="AW23" s="48"/>
      <c r="AX23" s="48"/>
      <c r="AY23" s="45"/>
      <c r="AZ23" s="46"/>
      <c r="BA23" s="49"/>
    </row>
    <row r="24" spans="1:53" ht="13.5" x14ac:dyDescent="0.35">
      <c r="A24" s="17">
        <v>18</v>
      </c>
      <c r="B24" s="17" t="str">
        <f t="shared" si="1"/>
        <v xml:space="preserve"> </v>
      </c>
      <c r="C24" s="43"/>
      <c r="D24" s="44"/>
      <c r="E24" s="45"/>
      <c r="F24" s="46"/>
      <c r="G24" s="46"/>
      <c r="H24" s="47"/>
      <c r="I24" s="48"/>
      <c r="J24" s="48"/>
      <c r="K24" s="48"/>
      <c r="L24" s="58"/>
      <c r="M24" s="45"/>
      <c r="N24" s="46"/>
      <c r="O24" s="46"/>
      <c r="P24" s="47"/>
      <c r="Q24" s="48"/>
      <c r="R24" s="48"/>
      <c r="S24" s="45"/>
      <c r="T24" s="46"/>
      <c r="U24" s="46"/>
      <c r="V24" s="47"/>
      <c r="W24" s="48"/>
      <c r="X24" s="48"/>
      <c r="Y24" s="48"/>
      <c r="Z24" s="58"/>
      <c r="AA24" s="45"/>
      <c r="AB24" s="46"/>
      <c r="AC24" s="46"/>
      <c r="AD24" s="47"/>
      <c r="AE24" s="48"/>
      <c r="AF24" s="48"/>
      <c r="AG24" s="45"/>
      <c r="AH24" s="46"/>
      <c r="AI24" s="49"/>
      <c r="AJ24" s="47"/>
      <c r="AK24" s="48"/>
      <c r="AL24" s="48"/>
      <c r="AM24" s="45"/>
      <c r="AN24" s="46"/>
      <c r="AO24" s="49"/>
      <c r="AP24" s="47"/>
      <c r="AQ24" s="48"/>
      <c r="AR24" s="48"/>
      <c r="AS24" s="45"/>
      <c r="AT24" s="46"/>
      <c r="AU24" s="49"/>
      <c r="AV24" s="47"/>
      <c r="AW24" s="48"/>
      <c r="AX24" s="48"/>
      <c r="AY24" s="45"/>
      <c r="AZ24" s="46"/>
      <c r="BA24" s="49"/>
    </row>
    <row r="25" spans="1:53" ht="13.5" x14ac:dyDescent="0.35">
      <c r="A25" s="17">
        <v>19</v>
      </c>
      <c r="B25" s="17" t="str">
        <f t="shared" si="1"/>
        <v xml:space="preserve"> </v>
      </c>
      <c r="C25" s="43"/>
      <c r="D25" s="44"/>
      <c r="E25" s="45"/>
      <c r="F25" s="46"/>
      <c r="G25" s="46"/>
      <c r="H25" s="47"/>
      <c r="I25" s="48"/>
      <c r="J25" s="48"/>
      <c r="K25" s="48"/>
      <c r="L25" s="58"/>
      <c r="M25" s="45"/>
      <c r="N25" s="46"/>
      <c r="O25" s="46"/>
      <c r="P25" s="47"/>
      <c r="Q25" s="48"/>
      <c r="R25" s="48"/>
      <c r="S25" s="45"/>
      <c r="T25" s="46"/>
      <c r="U25" s="46"/>
      <c r="V25" s="47"/>
      <c r="W25" s="48"/>
      <c r="X25" s="48"/>
      <c r="Y25" s="48"/>
      <c r="Z25" s="58"/>
      <c r="AA25" s="45"/>
      <c r="AB25" s="46"/>
      <c r="AC25" s="46"/>
      <c r="AD25" s="47"/>
      <c r="AE25" s="48"/>
      <c r="AF25" s="48"/>
      <c r="AG25" s="45"/>
      <c r="AH25" s="46"/>
      <c r="AI25" s="49"/>
      <c r="AJ25" s="47"/>
      <c r="AK25" s="48"/>
      <c r="AL25" s="48"/>
      <c r="AM25" s="45"/>
      <c r="AN25" s="46"/>
      <c r="AO25" s="49"/>
      <c r="AP25" s="47"/>
      <c r="AQ25" s="48"/>
      <c r="AR25" s="48"/>
      <c r="AS25" s="45"/>
      <c r="AT25" s="46"/>
      <c r="AU25" s="49"/>
      <c r="AV25" s="47"/>
      <c r="AW25" s="48"/>
      <c r="AX25" s="48"/>
      <c r="AY25" s="45"/>
      <c r="AZ25" s="46"/>
      <c r="BA25" s="49"/>
    </row>
    <row r="26" spans="1:53" ht="13.5" x14ac:dyDescent="0.35">
      <c r="A26" s="17">
        <v>20</v>
      </c>
      <c r="B26" s="17" t="str">
        <f t="shared" si="1"/>
        <v xml:space="preserve"> </v>
      </c>
      <c r="C26" s="43"/>
      <c r="D26" s="44"/>
      <c r="E26" s="45"/>
      <c r="F26" s="46"/>
      <c r="G26" s="46"/>
      <c r="H26" s="47"/>
      <c r="I26" s="48"/>
      <c r="J26" s="48"/>
      <c r="K26" s="48"/>
      <c r="L26" s="58"/>
      <c r="M26" s="45"/>
      <c r="N26" s="46"/>
      <c r="O26" s="46"/>
      <c r="P26" s="47"/>
      <c r="Q26" s="48"/>
      <c r="R26" s="48"/>
      <c r="S26" s="45"/>
      <c r="T26" s="46"/>
      <c r="U26" s="46"/>
      <c r="V26" s="47"/>
      <c r="W26" s="48"/>
      <c r="X26" s="48"/>
      <c r="Y26" s="48"/>
      <c r="Z26" s="58"/>
      <c r="AA26" s="45"/>
      <c r="AB26" s="46"/>
      <c r="AC26" s="46"/>
      <c r="AD26" s="47"/>
      <c r="AE26" s="48"/>
      <c r="AF26" s="48"/>
      <c r="AG26" s="45"/>
      <c r="AH26" s="46"/>
      <c r="AI26" s="49"/>
      <c r="AJ26" s="47"/>
      <c r="AK26" s="48"/>
      <c r="AL26" s="48"/>
      <c r="AM26" s="45"/>
      <c r="AN26" s="46"/>
      <c r="AO26" s="49"/>
      <c r="AP26" s="47"/>
      <c r="AQ26" s="48"/>
      <c r="AR26" s="48"/>
      <c r="AS26" s="45"/>
      <c r="AT26" s="46"/>
      <c r="AU26" s="49"/>
      <c r="AV26" s="47"/>
      <c r="AW26" s="48"/>
      <c r="AX26" s="48"/>
      <c r="AY26" s="45"/>
      <c r="AZ26" s="46"/>
      <c r="BA26" s="49"/>
    </row>
    <row r="27" spans="1:53" ht="13.5" x14ac:dyDescent="0.35">
      <c r="A27" s="17">
        <v>21</v>
      </c>
      <c r="B27" s="17" t="str">
        <f t="shared" si="1"/>
        <v xml:space="preserve"> </v>
      </c>
      <c r="C27" s="43"/>
      <c r="D27" s="44"/>
      <c r="E27" s="45"/>
      <c r="F27" s="46"/>
      <c r="G27" s="46"/>
      <c r="H27" s="47"/>
      <c r="I27" s="48"/>
      <c r="J27" s="48"/>
      <c r="K27" s="48"/>
      <c r="L27" s="58"/>
      <c r="M27" s="45"/>
      <c r="N27" s="46"/>
      <c r="O27" s="46"/>
      <c r="P27" s="47"/>
      <c r="Q27" s="48"/>
      <c r="R27" s="48"/>
      <c r="S27" s="45"/>
      <c r="T27" s="46"/>
      <c r="U27" s="46"/>
      <c r="V27" s="47"/>
      <c r="W27" s="48"/>
      <c r="X27" s="48"/>
      <c r="Y27" s="48"/>
      <c r="Z27" s="58"/>
      <c r="AA27" s="45"/>
      <c r="AB27" s="46"/>
      <c r="AC27" s="46"/>
      <c r="AD27" s="47"/>
      <c r="AE27" s="48"/>
      <c r="AF27" s="48"/>
      <c r="AG27" s="45"/>
      <c r="AH27" s="46"/>
      <c r="AI27" s="49"/>
      <c r="AJ27" s="47"/>
      <c r="AK27" s="48"/>
      <c r="AL27" s="48"/>
      <c r="AM27" s="45"/>
      <c r="AN27" s="46"/>
      <c r="AO27" s="49"/>
      <c r="AP27" s="47"/>
      <c r="AQ27" s="48"/>
      <c r="AR27" s="48"/>
      <c r="AS27" s="45"/>
      <c r="AT27" s="46"/>
      <c r="AU27" s="49"/>
      <c r="AV27" s="47"/>
      <c r="AW27" s="48"/>
      <c r="AX27" s="48"/>
      <c r="AY27" s="45"/>
      <c r="AZ27" s="46"/>
      <c r="BA27" s="49"/>
    </row>
    <row r="28" spans="1:53" ht="13.5" x14ac:dyDescent="0.35">
      <c r="A28" s="17">
        <v>22</v>
      </c>
      <c r="B28" s="17" t="str">
        <f t="shared" si="1"/>
        <v xml:space="preserve"> </v>
      </c>
      <c r="C28" s="43"/>
      <c r="D28" s="44"/>
      <c r="E28" s="45"/>
      <c r="F28" s="46"/>
      <c r="G28" s="46"/>
      <c r="H28" s="47"/>
      <c r="I28" s="48"/>
      <c r="J28" s="48"/>
      <c r="K28" s="48"/>
      <c r="L28" s="58"/>
      <c r="M28" s="45"/>
      <c r="N28" s="46"/>
      <c r="O28" s="46"/>
      <c r="P28" s="47"/>
      <c r="Q28" s="48"/>
      <c r="R28" s="48"/>
      <c r="S28" s="45"/>
      <c r="T28" s="46"/>
      <c r="U28" s="46"/>
      <c r="V28" s="47"/>
      <c r="W28" s="48"/>
      <c r="X28" s="48"/>
      <c r="Y28" s="48"/>
      <c r="Z28" s="58"/>
      <c r="AA28" s="45"/>
      <c r="AB28" s="46"/>
      <c r="AC28" s="46"/>
      <c r="AD28" s="47"/>
      <c r="AE28" s="48"/>
      <c r="AF28" s="48"/>
      <c r="AG28" s="45"/>
      <c r="AH28" s="46"/>
      <c r="AI28" s="49"/>
      <c r="AJ28" s="47"/>
      <c r="AK28" s="48"/>
      <c r="AL28" s="48"/>
      <c r="AM28" s="45"/>
      <c r="AN28" s="46"/>
      <c r="AO28" s="49"/>
      <c r="AP28" s="47"/>
      <c r="AQ28" s="48"/>
      <c r="AR28" s="48"/>
      <c r="AS28" s="45"/>
      <c r="AT28" s="46"/>
      <c r="AU28" s="49"/>
      <c r="AV28" s="47"/>
      <c r="AW28" s="48"/>
      <c r="AX28" s="48"/>
      <c r="AY28" s="45"/>
      <c r="AZ28" s="46"/>
      <c r="BA28" s="49"/>
    </row>
    <row r="29" spans="1:53" ht="13.5" x14ac:dyDescent="0.35">
      <c r="A29" s="17">
        <v>23</v>
      </c>
      <c r="B29" s="17" t="str">
        <f t="shared" si="1"/>
        <v xml:space="preserve"> </v>
      </c>
      <c r="C29" s="43"/>
      <c r="D29" s="44"/>
      <c r="E29" s="45"/>
      <c r="F29" s="46"/>
      <c r="G29" s="46"/>
      <c r="H29" s="47"/>
      <c r="I29" s="48"/>
      <c r="J29" s="48"/>
      <c r="K29" s="48"/>
      <c r="L29" s="58"/>
      <c r="M29" s="45"/>
      <c r="N29" s="46"/>
      <c r="O29" s="46"/>
      <c r="P29" s="47"/>
      <c r="Q29" s="48"/>
      <c r="R29" s="48"/>
      <c r="S29" s="45"/>
      <c r="T29" s="46"/>
      <c r="U29" s="46"/>
      <c r="V29" s="47"/>
      <c r="W29" s="48"/>
      <c r="X29" s="48"/>
      <c r="Y29" s="48"/>
      <c r="Z29" s="58"/>
      <c r="AA29" s="45"/>
      <c r="AB29" s="46"/>
      <c r="AC29" s="46"/>
      <c r="AD29" s="47"/>
      <c r="AE29" s="48"/>
      <c r="AF29" s="48"/>
      <c r="AG29" s="45"/>
      <c r="AH29" s="46"/>
      <c r="AI29" s="49"/>
      <c r="AJ29" s="47"/>
      <c r="AK29" s="48"/>
      <c r="AL29" s="48"/>
      <c r="AM29" s="45"/>
      <c r="AN29" s="46"/>
      <c r="AO29" s="49"/>
      <c r="AP29" s="47"/>
      <c r="AQ29" s="48"/>
      <c r="AR29" s="48"/>
      <c r="AS29" s="45"/>
      <c r="AT29" s="46"/>
      <c r="AU29" s="49"/>
      <c r="AV29" s="47"/>
      <c r="AW29" s="48"/>
      <c r="AX29" s="48"/>
      <c r="AY29" s="45"/>
      <c r="AZ29" s="46"/>
      <c r="BA29" s="49"/>
    </row>
    <row r="30" spans="1:53" ht="13.5" x14ac:dyDescent="0.35">
      <c r="A30" s="17">
        <v>24</v>
      </c>
      <c r="B30" s="17" t="str">
        <f t="shared" si="1"/>
        <v xml:space="preserve"> </v>
      </c>
      <c r="C30" s="43"/>
      <c r="D30" s="44"/>
      <c r="E30" s="45"/>
      <c r="F30" s="46"/>
      <c r="G30" s="46"/>
      <c r="H30" s="47"/>
      <c r="I30" s="48"/>
      <c r="J30" s="48"/>
      <c r="K30" s="48"/>
      <c r="L30" s="58"/>
      <c r="M30" s="45"/>
      <c r="N30" s="46"/>
      <c r="O30" s="46"/>
      <c r="P30" s="47"/>
      <c r="Q30" s="48"/>
      <c r="R30" s="48"/>
      <c r="S30" s="45"/>
      <c r="T30" s="46"/>
      <c r="U30" s="46"/>
      <c r="V30" s="47"/>
      <c r="W30" s="48"/>
      <c r="X30" s="48"/>
      <c r="Y30" s="48"/>
      <c r="Z30" s="58"/>
      <c r="AA30" s="45"/>
      <c r="AB30" s="46"/>
      <c r="AC30" s="46"/>
      <c r="AD30" s="47"/>
      <c r="AE30" s="48"/>
      <c r="AF30" s="48"/>
      <c r="AG30" s="45"/>
      <c r="AH30" s="46"/>
      <c r="AI30" s="49"/>
      <c r="AJ30" s="47"/>
      <c r="AK30" s="48"/>
      <c r="AL30" s="48"/>
      <c r="AM30" s="45"/>
      <c r="AN30" s="46"/>
      <c r="AO30" s="49"/>
      <c r="AP30" s="47"/>
      <c r="AQ30" s="48"/>
      <c r="AR30" s="48"/>
      <c r="AS30" s="45"/>
      <c r="AT30" s="46"/>
      <c r="AU30" s="49"/>
      <c r="AV30" s="47"/>
      <c r="AW30" s="48"/>
      <c r="AX30" s="48"/>
      <c r="AY30" s="45"/>
      <c r="AZ30" s="46"/>
      <c r="BA30" s="49"/>
    </row>
    <row r="31" spans="1:53" ht="13.5" x14ac:dyDescent="0.35">
      <c r="A31" s="17">
        <v>25</v>
      </c>
      <c r="B31" s="17" t="str">
        <f t="shared" si="1"/>
        <v xml:space="preserve"> </v>
      </c>
      <c r="C31" s="43"/>
      <c r="D31" s="44"/>
      <c r="E31" s="45"/>
      <c r="F31" s="46"/>
      <c r="G31" s="46"/>
      <c r="H31" s="47"/>
      <c r="I31" s="48"/>
      <c r="J31" s="48"/>
      <c r="K31" s="48"/>
      <c r="L31" s="58"/>
      <c r="M31" s="45"/>
      <c r="N31" s="46"/>
      <c r="O31" s="46"/>
      <c r="P31" s="47"/>
      <c r="Q31" s="48"/>
      <c r="R31" s="48"/>
      <c r="S31" s="45"/>
      <c r="T31" s="46"/>
      <c r="U31" s="46"/>
      <c r="V31" s="47"/>
      <c r="W31" s="48"/>
      <c r="X31" s="48"/>
      <c r="Y31" s="48"/>
      <c r="Z31" s="58"/>
      <c r="AA31" s="45"/>
      <c r="AB31" s="46"/>
      <c r="AC31" s="46"/>
      <c r="AD31" s="47"/>
      <c r="AE31" s="48"/>
      <c r="AF31" s="48"/>
      <c r="AG31" s="45"/>
      <c r="AH31" s="46"/>
      <c r="AI31" s="49"/>
      <c r="AJ31" s="47"/>
      <c r="AK31" s="48"/>
      <c r="AL31" s="48"/>
      <c r="AM31" s="45"/>
      <c r="AN31" s="46"/>
      <c r="AO31" s="49"/>
      <c r="AP31" s="47"/>
      <c r="AQ31" s="48"/>
      <c r="AR31" s="48"/>
      <c r="AS31" s="45"/>
      <c r="AT31" s="46"/>
      <c r="AU31" s="49"/>
      <c r="AV31" s="47"/>
      <c r="AW31" s="48"/>
      <c r="AX31" s="48"/>
      <c r="AY31" s="45"/>
      <c r="AZ31" s="46"/>
      <c r="BA31" s="49"/>
    </row>
    <row r="32" spans="1:53" ht="13.5" x14ac:dyDescent="0.35">
      <c r="A32" s="17">
        <v>26</v>
      </c>
      <c r="B32" s="17" t="str">
        <f t="shared" si="1"/>
        <v xml:space="preserve"> </v>
      </c>
      <c r="C32" s="43"/>
      <c r="D32" s="44"/>
      <c r="E32" s="45"/>
      <c r="F32" s="46"/>
      <c r="G32" s="46"/>
      <c r="H32" s="47"/>
      <c r="I32" s="48"/>
      <c r="J32" s="48"/>
      <c r="K32" s="48"/>
      <c r="L32" s="58"/>
      <c r="M32" s="45"/>
      <c r="N32" s="46"/>
      <c r="O32" s="46"/>
      <c r="P32" s="47"/>
      <c r="Q32" s="48"/>
      <c r="R32" s="48"/>
      <c r="S32" s="45"/>
      <c r="T32" s="46"/>
      <c r="U32" s="46"/>
      <c r="V32" s="47"/>
      <c r="W32" s="48"/>
      <c r="X32" s="48"/>
      <c r="Y32" s="48"/>
      <c r="Z32" s="58"/>
      <c r="AA32" s="45"/>
      <c r="AB32" s="46"/>
      <c r="AC32" s="46"/>
      <c r="AD32" s="47"/>
      <c r="AE32" s="48"/>
      <c r="AF32" s="48"/>
      <c r="AG32" s="45"/>
      <c r="AH32" s="46"/>
      <c r="AI32" s="49"/>
      <c r="AJ32" s="47"/>
      <c r="AK32" s="48"/>
      <c r="AL32" s="48"/>
      <c r="AM32" s="45"/>
      <c r="AN32" s="46"/>
      <c r="AO32" s="49"/>
      <c r="AP32" s="47"/>
      <c r="AQ32" s="48"/>
      <c r="AR32" s="48"/>
      <c r="AS32" s="45"/>
      <c r="AT32" s="46"/>
      <c r="AU32" s="49"/>
      <c r="AV32" s="47"/>
      <c r="AW32" s="48"/>
      <c r="AX32" s="48"/>
      <c r="AY32" s="45"/>
      <c r="AZ32" s="46"/>
      <c r="BA32" s="49"/>
    </row>
    <row r="33" spans="1:53" ht="13.5" x14ac:dyDescent="0.35">
      <c r="A33" s="17">
        <v>27</v>
      </c>
      <c r="B33" s="17" t="str">
        <f t="shared" si="1"/>
        <v xml:space="preserve"> </v>
      </c>
      <c r="C33" s="43"/>
      <c r="D33" s="44"/>
      <c r="E33" s="45"/>
      <c r="F33" s="46"/>
      <c r="G33" s="46"/>
      <c r="H33" s="47"/>
      <c r="I33" s="48"/>
      <c r="J33" s="48"/>
      <c r="K33" s="48"/>
      <c r="L33" s="58"/>
      <c r="M33" s="45"/>
      <c r="N33" s="46"/>
      <c r="O33" s="46"/>
      <c r="P33" s="47"/>
      <c r="Q33" s="48"/>
      <c r="R33" s="48"/>
      <c r="S33" s="45"/>
      <c r="T33" s="46"/>
      <c r="U33" s="46"/>
      <c r="V33" s="47"/>
      <c r="W33" s="48"/>
      <c r="X33" s="48"/>
      <c r="Y33" s="48"/>
      <c r="Z33" s="58"/>
      <c r="AA33" s="45"/>
      <c r="AB33" s="46"/>
      <c r="AC33" s="46"/>
      <c r="AD33" s="47"/>
      <c r="AE33" s="48"/>
      <c r="AF33" s="48"/>
      <c r="AG33" s="45"/>
      <c r="AH33" s="46"/>
      <c r="AI33" s="49"/>
      <c r="AJ33" s="47"/>
      <c r="AK33" s="48"/>
      <c r="AL33" s="48"/>
      <c r="AM33" s="45"/>
      <c r="AN33" s="46"/>
      <c r="AO33" s="49"/>
      <c r="AP33" s="47"/>
      <c r="AQ33" s="48"/>
      <c r="AR33" s="48"/>
      <c r="AS33" s="45"/>
      <c r="AT33" s="46"/>
      <c r="AU33" s="49"/>
      <c r="AV33" s="47"/>
      <c r="AW33" s="48"/>
      <c r="AX33" s="48"/>
      <c r="AY33" s="45"/>
      <c r="AZ33" s="46"/>
      <c r="BA33" s="49"/>
    </row>
    <row r="34" spans="1:53" ht="13.5" x14ac:dyDescent="0.35">
      <c r="A34" s="17">
        <v>28</v>
      </c>
      <c r="B34" s="17" t="str">
        <f t="shared" si="1"/>
        <v xml:space="preserve"> </v>
      </c>
      <c r="C34" s="43"/>
      <c r="D34" s="44"/>
      <c r="E34" s="45"/>
      <c r="F34" s="46"/>
      <c r="G34" s="46"/>
      <c r="H34" s="47"/>
      <c r="I34" s="48"/>
      <c r="J34" s="48"/>
      <c r="K34" s="48"/>
      <c r="L34" s="58"/>
      <c r="M34" s="45"/>
      <c r="N34" s="46"/>
      <c r="O34" s="46"/>
      <c r="P34" s="47"/>
      <c r="Q34" s="48"/>
      <c r="R34" s="48"/>
      <c r="S34" s="45"/>
      <c r="T34" s="46"/>
      <c r="U34" s="46"/>
      <c r="V34" s="47"/>
      <c r="W34" s="48"/>
      <c r="X34" s="48"/>
      <c r="Y34" s="48"/>
      <c r="Z34" s="58"/>
      <c r="AA34" s="45"/>
      <c r="AB34" s="46"/>
      <c r="AC34" s="46"/>
      <c r="AD34" s="47"/>
      <c r="AE34" s="48"/>
      <c r="AF34" s="48"/>
      <c r="AG34" s="45"/>
      <c r="AH34" s="46"/>
      <c r="AI34" s="49"/>
      <c r="AJ34" s="47"/>
      <c r="AK34" s="48"/>
      <c r="AL34" s="48"/>
      <c r="AM34" s="45"/>
      <c r="AN34" s="46"/>
      <c r="AO34" s="49"/>
      <c r="AP34" s="47"/>
      <c r="AQ34" s="48"/>
      <c r="AR34" s="48"/>
      <c r="AS34" s="45"/>
      <c r="AT34" s="46"/>
      <c r="AU34" s="49"/>
      <c r="AV34" s="47"/>
      <c r="AW34" s="48"/>
      <c r="AX34" s="48"/>
      <c r="AY34" s="45"/>
      <c r="AZ34" s="46"/>
      <c r="BA34" s="49"/>
    </row>
    <row r="35" spans="1:53" ht="13.5" x14ac:dyDescent="0.35">
      <c r="A35" s="17">
        <v>29</v>
      </c>
      <c r="B35" s="17" t="str">
        <f t="shared" si="1"/>
        <v xml:space="preserve"> </v>
      </c>
      <c r="C35" s="43"/>
      <c r="D35" s="44"/>
      <c r="E35" s="45"/>
      <c r="F35" s="46"/>
      <c r="G35" s="46"/>
      <c r="H35" s="47"/>
      <c r="I35" s="48"/>
      <c r="J35" s="48"/>
      <c r="K35" s="48"/>
      <c r="L35" s="58"/>
      <c r="M35" s="45"/>
      <c r="N35" s="46"/>
      <c r="O35" s="46"/>
      <c r="P35" s="47"/>
      <c r="Q35" s="48"/>
      <c r="R35" s="48"/>
      <c r="S35" s="45"/>
      <c r="T35" s="46"/>
      <c r="U35" s="46"/>
      <c r="V35" s="47"/>
      <c r="W35" s="48"/>
      <c r="X35" s="48"/>
      <c r="Y35" s="48"/>
      <c r="Z35" s="58"/>
      <c r="AA35" s="45"/>
      <c r="AB35" s="46"/>
      <c r="AC35" s="46"/>
      <c r="AD35" s="47"/>
      <c r="AE35" s="48"/>
      <c r="AF35" s="48"/>
      <c r="AG35" s="45"/>
      <c r="AH35" s="46"/>
      <c r="AI35" s="49"/>
      <c r="AJ35" s="47"/>
      <c r="AK35" s="48"/>
      <c r="AL35" s="48"/>
      <c r="AM35" s="45"/>
      <c r="AN35" s="46"/>
      <c r="AO35" s="49"/>
      <c r="AP35" s="47"/>
      <c r="AQ35" s="48"/>
      <c r="AR35" s="48"/>
      <c r="AS35" s="45"/>
      <c r="AT35" s="46"/>
      <c r="AU35" s="49"/>
      <c r="AV35" s="47"/>
      <c r="AW35" s="48"/>
      <c r="AX35" s="48"/>
      <c r="AY35" s="45"/>
      <c r="AZ35" s="46"/>
      <c r="BA35" s="49"/>
    </row>
    <row r="36" spans="1:53" ht="13.5" x14ac:dyDescent="0.35">
      <c r="A36" s="17">
        <v>30</v>
      </c>
      <c r="B36" s="17" t="str">
        <f t="shared" si="1"/>
        <v xml:space="preserve"> </v>
      </c>
      <c r="C36" s="43"/>
      <c r="D36" s="44"/>
      <c r="E36" s="45"/>
      <c r="F36" s="46"/>
      <c r="G36" s="46"/>
      <c r="H36" s="47"/>
      <c r="I36" s="48"/>
      <c r="J36" s="48"/>
      <c r="K36" s="48"/>
      <c r="L36" s="58"/>
      <c r="M36" s="45"/>
      <c r="N36" s="46"/>
      <c r="O36" s="46"/>
      <c r="P36" s="47"/>
      <c r="Q36" s="48"/>
      <c r="R36" s="48"/>
      <c r="S36" s="45"/>
      <c r="T36" s="46"/>
      <c r="U36" s="46"/>
      <c r="V36" s="47"/>
      <c r="W36" s="48"/>
      <c r="X36" s="48"/>
      <c r="Y36" s="48"/>
      <c r="Z36" s="58"/>
      <c r="AA36" s="45"/>
      <c r="AB36" s="46"/>
      <c r="AC36" s="46"/>
      <c r="AD36" s="47"/>
      <c r="AE36" s="48"/>
      <c r="AF36" s="48"/>
      <c r="AG36" s="45"/>
      <c r="AH36" s="46"/>
      <c r="AI36" s="49"/>
      <c r="AJ36" s="47"/>
      <c r="AK36" s="48"/>
      <c r="AL36" s="48"/>
      <c r="AM36" s="45"/>
      <c r="AN36" s="46"/>
      <c r="AO36" s="49"/>
      <c r="AP36" s="47"/>
      <c r="AQ36" s="48"/>
      <c r="AR36" s="48"/>
      <c r="AS36" s="45"/>
      <c r="AT36" s="46"/>
      <c r="AU36" s="49"/>
      <c r="AV36" s="47"/>
      <c r="AW36" s="48"/>
      <c r="AX36" s="48"/>
      <c r="AY36" s="45"/>
      <c r="AZ36" s="46"/>
      <c r="BA36" s="49"/>
    </row>
    <row r="37" spans="1:53" ht="13.5" x14ac:dyDescent="0.35">
      <c r="A37" s="17">
        <v>31</v>
      </c>
      <c r="B37" s="17" t="str">
        <f t="shared" si="1"/>
        <v xml:space="preserve"> </v>
      </c>
      <c r="C37" s="43"/>
      <c r="D37" s="44"/>
      <c r="E37" s="45"/>
      <c r="F37" s="46"/>
      <c r="G37" s="46"/>
      <c r="H37" s="47"/>
      <c r="I37" s="48"/>
      <c r="J37" s="48"/>
      <c r="K37" s="48"/>
      <c r="L37" s="58"/>
      <c r="M37" s="45"/>
      <c r="N37" s="46"/>
      <c r="O37" s="46"/>
      <c r="P37" s="47"/>
      <c r="Q37" s="48"/>
      <c r="R37" s="48"/>
      <c r="S37" s="45"/>
      <c r="T37" s="46"/>
      <c r="U37" s="46"/>
      <c r="V37" s="47"/>
      <c r="W37" s="48"/>
      <c r="X37" s="48"/>
      <c r="Y37" s="48"/>
      <c r="Z37" s="58"/>
      <c r="AA37" s="45"/>
      <c r="AB37" s="46"/>
      <c r="AC37" s="46"/>
      <c r="AD37" s="47"/>
      <c r="AE37" s="48"/>
      <c r="AF37" s="48"/>
      <c r="AG37" s="45"/>
      <c r="AH37" s="46"/>
      <c r="AI37" s="49"/>
      <c r="AJ37" s="47"/>
      <c r="AK37" s="48"/>
      <c r="AL37" s="48"/>
      <c r="AM37" s="45"/>
      <c r="AN37" s="46"/>
      <c r="AO37" s="49"/>
      <c r="AP37" s="47"/>
      <c r="AQ37" s="48"/>
      <c r="AR37" s="48"/>
      <c r="AS37" s="45"/>
      <c r="AT37" s="46"/>
      <c r="AU37" s="49"/>
      <c r="AV37" s="47"/>
      <c r="AW37" s="48"/>
      <c r="AX37" s="48"/>
      <c r="AY37" s="45"/>
      <c r="AZ37" s="46"/>
      <c r="BA37" s="49"/>
    </row>
    <row r="38" spans="1:53" ht="13.5" x14ac:dyDescent="0.35">
      <c r="A38" s="17">
        <v>32</v>
      </c>
      <c r="B38" s="17" t="str">
        <f t="shared" si="1"/>
        <v xml:space="preserve"> </v>
      </c>
      <c r="C38" s="43"/>
      <c r="D38" s="44"/>
      <c r="E38" s="45"/>
      <c r="F38" s="46"/>
      <c r="G38" s="46"/>
      <c r="H38" s="47"/>
      <c r="I38" s="48"/>
      <c r="J38" s="48"/>
      <c r="K38" s="48"/>
      <c r="L38" s="58"/>
      <c r="M38" s="45"/>
      <c r="N38" s="46"/>
      <c r="O38" s="46"/>
      <c r="P38" s="47"/>
      <c r="Q38" s="48"/>
      <c r="R38" s="48"/>
      <c r="S38" s="45"/>
      <c r="T38" s="46"/>
      <c r="U38" s="46"/>
      <c r="V38" s="47"/>
      <c r="W38" s="48"/>
      <c r="X38" s="48"/>
      <c r="Y38" s="48"/>
      <c r="Z38" s="58"/>
      <c r="AA38" s="45"/>
      <c r="AB38" s="46"/>
      <c r="AC38" s="46"/>
      <c r="AD38" s="47"/>
      <c r="AE38" s="48"/>
      <c r="AF38" s="48"/>
      <c r="AG38" s="45"/>
      <c r="AH38" s="46"/>
      <c r="AI38" s="49"/>
      <c r="AJ38" s="47"/>
      <c r="AK38" s="48"/>
      <c r="AL38" s="48"/>
      <c r="AM38" s="45"/>
      <c r="AN38" s="46"/>
      <c r="AO38" s="49"/>
      <c r="AP38" s="47"/>
      <c r="AQ38" s="48"/>
      <c r="AR38" s="48"/>
      <c r="AS38" s="45"/>
      <c r="AT38" s="46"/>
      <c r="AU38" s="49"/>
      <c r="AV38" s="47"/>
      <c r="AW38" s="48"/>
      <c r="AX38" s="48"/>
      <c r="AY38" s="45"/>
      <c r="AZ38" s="46"/>
      <c r="BA38" s="49"/>
    </row>
    <row r="39" spans="1:53" ht="13.5" x14ac:dyDescent="0.35">
      <c r="A39" s="17">
        <v>33</v>
      </c>
      <c r="B39" s="17" t="str">
        <f t="shared" si="1"/>
        <v xml:space="preserve"> </v>
      </c>
      <c r="C39" s="43"/>
      <c r="D39" s="44"/>
      <c r="E39" s="45"/>
      <c r="F39" s="46"/>
      <c r="G39" s="46"/>
      <c r="H39" s="47"/>
      <c r="I39" s="48"/>
      <c r="J39" s="48"/>
      <c r="K39" s="48"/>
      <c r="L39" s="58"/>
      <c r="M39" s="45"/>
      <c r="N39" s="46"/>
      <c r="O39" s="46"/>
      <c r="P39" s="47"/>
      <c r="Q39" s="48"/>
      <c r="R39" s="48"/>
      <c r="S39" s="45"/>
      <c r="T39" s="46"/>
      <c r="U39" s="46"/>
      <c r="V39" s="47"/>
      <c r="W39" s="48"/>
      <c r="X39" s="48"/>
      <c r="Y39" s="48"/>
      <c r="Z39" s="58"/>
      <c r="AA39" s="45"/>
      <c r="AB39" s="46"/>
      <c r="AC39" s="46"/>
      <c r="AD39" s="47"/>
      <c r="AE39" s="48"/>
      <c r="AF39" s="48"/>
      <c r="AG39" s="45"/>
      <c r="AH39" s="46"/>
      <c r="AI39" s="49"/>
      <c r="AJ39" s="47"/>
      <c r="AK39" s="48"/>
      <c r="AL39" s="48"/>
      <c r="AM39" s="45"/>
      <c r="AN39" s="46"/>
      <c r="AO39" s="49"/>
      <c r="AP39" s="47"/>
      <c r="AQ39" s="48"/>
      <c r="AR39" s="48"/>
      <c r="AS39" s="45"/>
      <c r="AT39" s="46"/>
      <c r="AU39" s="49"/>
      <c r="AV39" s="47"/>
      <c r="AW39" s="48"/>
      <c r="AX39" s="48"/>
      <c r="AY39" s="45"/>
      <c r="AZ39" s="46"/>
      <c r="BA39" s="49"/>
    </row>
    <row r="40" spans="1:53" ht="13.5" x14ac:dyDescent="0.35">
      <c r="A40" s="17">
        <v>34</v>
      </c>
      <c r="B40" s="17" t="str">
        <f t="shared" si="1"/>
        <v xml:space="preserve"> </v>
      </c>
      <c r="C40" s="43"/>
      <c r="D40" s="44"/>
      <c r="E40" s="45"/>
      <c r="F40" s="46"/>
      <c r="G40" s="46"/>
      <c r="H40" s="47"/>
      <c r="I40" s="48"/>
      <c r="J40" s="48"/>
      <c r="K40" s="48"/>
      <c r="L40" s="58"/>
      <c r="M40" s="45"/>
      <c r="N40" s="46"/>
      <c r="O40" s="46"/>
      <c r="P40" s="47"/>
      <c r="Q40" s="48"/>
      <c r="R40" s="48"/>
      <c r="S40" s="45"/>
      <c r="T40" s="46"/>
      <c r="U40" s="46"/>
      <c r="V40" s="47"/>
      <c r="W40" s="48"/>
      <c r="X40" s="48"/>
      <c r="Y40" s="48"/>
      <c r="Z40" s="58"/>
      <c r="AA40" s="45"/>
      <c r="AB40" s="46"/>
      <c r="AC40" s="46"/>
      <c r="AD40" s="47"/>
      <c r="AE40" s="48"/>
      <c r="AF40" s="48"/>
      <c r="AG40" s="45"/>
      <c r="AH40" s="46"/>
      <c r="AI40" s="49"/>
      <c r="AJ40" s="47"/>
      <c r="AK40" s="48"/>
      <c r="AL40" s="48"/>
      <c r="AM40" s="45"/>
      <c r="AN40" s="46"/>
      <c r="AO40" s="49"/>
      <c r="AP40" s="47"/>
      <c r="AQ40" s="48"/>
      <c r="AR40" s="48"/>
      <c r="AS40" s="45"/>
      <c r="AT40" s="46"/>
      <c r="AU40" s="49"/>
      <c r="AV40" s="47"/>
      <c r="AW40" s="48"/>
      <c r="AX40" s="48"/>
      <c r="AY40" s="45"/>
      <c r="AZ40" s="46"/>
      <c r="BA40" s="49"/>
    </row>
    <row r="41" spans="1:53" ht="13.5" x14ac:dyDescent="0.35">
      <c r="A41" s="17">
        <v>35</v>
      </c>
      <c r="B41" s="17" t="str">
        <f t="shared" si="1"/>
        <v xml:space="preserve"> </v>
      </c>
      <c r="C41" s="43"/>
      <c r="D41" s="44"/>
      <c r="E41" s="45"/>
      <c r="F41" s="46"/>
      <c r="G41" s="46"/>
      <c r="H41" s="47"/>
      <c r="I41" s="48"/>
      <c r="J41" s="48"/>
      <c r="K41" s="48"/>
      <c r="L41" s="58"/>
      <c r="M41" s="45"/>
      <c r="N41" s="46"/>
      <c r="O41" s="46"/>
      <c r="P41" s="47"/>
      <c r="Q41" s="48"/>
      <c r="R41" s="48"/>
      <c r="S41" s="45"/>
      <c r="T41" s="46"/>
      <c r="U41" s="46"/>
      <c r="V41" s="47"/>
      <c r="W41" s="48"/>
      <c r="X41" s="48"/>
      <c r="Y41" s="48"/>
      <c r="Z41" s="58"/>
      <c r="AA41" s="45"/>
      <c r="AB41" s="46"/>
      <c r="AC41" s="46"/>
      <c r="AD41" s="47"/>
      <c r="AE41" s="48"/>
      <c r="AF41" s="48"/>
      <c r="AG41" s="45"/>
      <c r="AH41" s="46"/>
      <c r="AI41" s="49"/>
      <c r="AJ41" s="47"/>
      <c r="AK41" s="48"/>
      <c r="AL41" s="48"/>
      <c r="AM41" s="45"/>
      <c r="AN41" s="46"/>
      <c r="AO41" s="49"/>
      <c r="AP41" s="47"/>
      <c r="AQ41" s="48"/>
      <c r="AR41" s="48"/>
      <c r="AS41" s="45"/>
      <c r="AT41" s="46"/>
      <c r="AU41" s="49"/>
      <c r="AV41" s="47"/>
      <c r="AW41" s="48"/>
      <c r="AX41" s="48"/>
      <c r="AY41" s="45"/>
      <c r="AZ41" s="46"/>
      <c r="BA41" s="49"/>
    </row>
    <row r="42" spans="1:53" ht="13.5" x14ac:dyDescent="0.35">
      <c r="A42" s="17">
        <v>36</v>
      </c>
      <c r="B42" s="17" t="str">
        <f t="shared" si="1"/>
        <v xml:space="preserve"> </v>
      </c>
      <c r="C42" s="43"/>
      <c r="D42" s="44"/>
      <c r="E42" s="45"/>
      <c r="F42" s="46"/>
      <c r="G42" s="46"/>
      <c r="H42" s="47"/>
      <c r="I42" s="48"/>
      <c r="J42" s="48"/>
      <c r="K42" s="48"/>
      <c r="L42" s="58"/>
      <c r="M42" s="45"/>
      <c r="N42" s="46"/>
      <c r="O42" s="46"/>
      <c r="P42" s="47"/>
      <c r="Q42" s="48"/>
      <c r="R42" s="48"/>
      <c r="S42" s="45"/>
      <c r="T42" s="46"/>
      <c r="U42" s="46"/>
      <c r="V42" s="47"/>
      <c r="W42" s="48"/>
      <c r="X42" s="48"/>
      <c r="Y42" s="48"/>
      <c r="Z42" s="58"/>
      <c r="AA42" s="45"/>
      <c r="AB42" s="46"/>
      <c r="AC42" s="46"/>
      <c r="AD42" s="47"/>
      <c r="AE42" s="48"/>
      <c r="AF42" s="48"/>
      <c r="AG42" s="45"/>
      <c r="AH42" s="46"/>
      <c r="AI42" s="49"/>
      <c r="AJ42" s="47"/>
      <c r="AK42" s="48"/>
      <c r="AL42" s="48"/>
      <c r="AM42" s="45"/>
      <c r="AN42" s="46"/>
      <c r="AO42" s="49"/>
      <c r="AP42" s="47"/>
      <c r="AQ42" s="48"/>
      <c r="AR42" s="48"/>
      <c r="AS42" s="45"/>
      <c r="AT42" s="46"/>
      <c r="AU42" s="49"/>
      <c r="AV42" s="47"/>
      <c r="AW42" s="48"/>
      <c r="AX42" s="48"/>
      <c r="AY42" s="45"/>
      <c r="AZ42" s="46"/>
      <c r="BA42" s="49"/>
    </row>
    <row r="43" spans="1:53" ht="14" thickBot="1" x14ac:dyDescent="0.4">
      <c r="A43" s="17">
        <v>37</v>
      </c>
      <c r="B43" s="17" t="str">
        <f t="shared" si="1"/>
        <v xml:space="preserve"> </v>
      </c>
      <c r="C43" s="50"/>
      <c r="D43" s="51"/>
      <c r="E43" s="52"/>
      <c r="F43" s="53"/>
      <c r="G43" s="53"/>
      <c r="H43" s="54"/>
      <c r="I43" s="55"/>
      <c r="J43" s="55"/>
      <c r="K43" s="55"/>
      <c r="L43" s="59"/>
      <c r="M43" s="52"/>
      <c r="N43" s="53"/>
      <c r="O43" s="53"/>
      <c r="P43" s="54"/>
      <c r="Q43" s="55"/>
      <c r="R43" s="55"/>
      <c r="S43" s="52"/>
      <c r="T43" s="53"/>
      <c r="U43" s="53"/>
      <c r="V43" s="54"/>
      <c r="W43" s="55"/>
      <c r="X43" s="55"/>
      <c r="Y43" s="55"/>
      <c r="Z43" s="59"/>
      <c r="AA43" s="52"/>
      <c r="AB43" s="53"/>
      <c r="AC43" s="53"/>
      <c r="AD43" s="54"/>
      <c r="AE43" s="55"/>
      <c r="AF43" s="55"/>
      <c r="AG43" s="52"/>
      <c r="AH43" s="53"/>
      <c r="AI43" s="56"/>
      <c r="AJ43" s="54"/>
      <c r="AK43" s="55"/>
      <c r="AL43" s="55"/>
      <c r="AM43" s="52"/>
      <c r="AN43" s="53"/>
      <c r="AO43" s="56"/>
      <c r="AP43" s="54"/>
      <c r="AQ43" s="55"/>
      <c r="AR43" s="55"/>
      <c r="AS43" s="52"/>
      <c r="AT43" s="53"/>
      <c r="AU43" s="56"/>
      <c r="AV43" s="54"/>
      <c r="AW43" s="55"/>
      <c r="AX43" s="55"/>
      <c r="AY43" s="52"/>
      <c r="AZ43" s="53"/>
      <c r="BA43" s="56"/>
    </row>
  </sheetData>
  <dataValidations count="3">
    <dataValidation type="date" operator="greaterThan" allowBlank="1" showInputMessage="1" showErrorMessage="1" errorTitle="Invalid Date" error="Please enter a valid date greater than 1 Jan 1990" sqref="F7 I7 N7">
      <formula1>32874</formula1>
    </dataValidation>
    <dataValidation type="date" operator="greaterThan" allowBlank="1" showErrorMessage="1" errorTitle="Incorrect Expiry Date" error="Expiry date must be greater than the issue date" sqref="G7 O7 J7:K7">
      <formula1>F7</formula1>
    </dataValidation>
    <dataValidation type="date" operator="greaterThan" allowBlank="1" showErrorMessage="1" errorTitle="Incorrect Expiry Date" error="Expiry date must be greater than the issue date" sqref="L7">
      <formula1>J7</formula1>
    </dataValidation>
  </dataValidations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42"/>
  <sheetViews>
    <sheetView tabSelected="1" topLeftCell="C5" workbookViewId="0">
      <selection activeCell="J46" sqref="J46"/>
    </sheetView>
  </sheetViews>
  <sheetFormatPr defaultRowHeight="10.5" x14ac:dyDescent="0.25"/>
  <cols>
    <col min="1" max="1" width="8.81640625" style="79" hidden="1" customWidth="1"/>
    <col min="2" max="2" width="0" style="79" hidden="1" customWidth="1"/>
    <col min="3" max="5" width="8.81640625" style="79" bestFit="1" customWidth="1"/>
    <col min="6" max="6" width="12.36328125" style="79" customWidth="1"/>
    <col min="7" max="7" width="9.26953125" style="79" bestFit="1" customWidth="1"/>
    <col min="8" max="8" width="8.81640625" style="79" customWidth="1"/>
    <col min="9" max="9" width="10.90625" style="79" customWidth="1"/>
    <col min="10" max="54" width="8.81640625" style="79" bestFit="1" customWidth="1"/>
    <col min="55" max="16384" width="8.7265625" style="79"/>
  </cols>
  <sheetData>
    <row r="1" spans="1:54" hidden="1" x14ac:dyDescent="0.25">
      <c r="C1" s="79" t="str">
        <f>C3&amp;"_"&amp;C2</f>
        <v>0_1</v>
      </c>
      <c r="D1" s="79" t="str">
        <f t="shared" ref="D1:BB1" si="0">D3&amp;"_"&amp;D2</f>
        <v>0_2</v>
      </c>
      <c r="E1" s="79" t="str">
        <f t="shared" si="0"/>
        <v>1_1</v>
      </c>
      <c r="F1" s="79" t="str">
        <f t="shared" si="0"/>
        <v>1_2</v>
      </c>
      <c r="G1" s="79" t="str">
        <f t="shared" si="0"/>
        <v>1_3</v>
      </c>
      <c r="H1" s="79" t="str">
        <f t="shared" si="0"/>
        <v>2_1</v>
      </c>
      <c r="I1" s="79" t="str">
        <f t="shared" si="0"/>
        <v>2_2</v>
      </c>
      <c r="J1" s="79" t="str">
        <f t="shared" si="0"/>
        <v>2_3</v>
      </c>
      <c r="K1" s="79" t="str">
        <f t="shared" si="0"/>
        <v>2_4</v>
      </c>
      <c r="L1" s="79" t="str">
        <f t="shared" ref="L1" si="1">L3&amp;"_"&amp;L2</f>
        <v>3_1</v>
      </c>
      <c r="M1" s="79" t="str">
        <f t="shared" ref="M1" si="2">M3&amp;"_"&amp;M2</f>
        <v>4_1</v>
      </c>
      <c r="N1" s="79" t="str">
        <f t="shared" ref="N1" si="3">N3&amp;"_"&amp;N2</f>
        <v>5_1</v>
      </c>
      <c r="O1" s="79" t="str">
        <f t="shared" ref="O1" si="4">O3&amp;"_"&amp;O2</f>
        <v>5_2</v>
      </c>
      <c r="P1" s="79" t="str">
        <f t="shared" ref="P1" si="5">P3&amp;"_"&amp;P2</f>
        <v>5_3</v>
      </c>
      <c r="Q1" s="79" t="str">
        <f t="shared" ref="Q1" si="6">Q3&amp;"_"&amp;Q2</f>
        <v>6_1</v>
      </c>
      <c r="R1" s="79" t="str">
        <f t="shared" ref="R1" si="7">R3&amp;"_"&amp;R2</f>
        <v>6_2</v>
      </c>
      <c r="S1" s="79" t="str">
        <f t="shared" ref="S1" si="8">S3&amp;"_"&amp;S2</f>
        <v>6_3</v>
      </c>
      <c r="T1" s="79" t="str">
        <f t="shared" ref="T1" si="9">T3&amp;"_"&amp;T2</f>
        <v>7_1</v>
      </c>
      <c r="U1" s="79" t="str">
        <f t="shared" ref="U1" si="10">U3&amp;"_"&amp;U2</f>
        <v>7_2</v>
      </c>
      <c r="V1" s="79" t="str">
        <f t="shared" ref="V1" si="11">V3&amp;"_"&amp;V2</f>
        <v>7_3</v>
      </c>
      <c r="W1" s="79" t="str">
        <f t="shared" ref="W1" si="12">W3&amp;"_"&amp;W2</f>
        <v>8_1</v>
      </c>
      <c r="X1" s="79" t="str">
        <f t="shared" ref="X1" si="13">X3&amp;"_"&amp;X2</f>
        <v>8_2</v>
      </c>
      <c r="Y1" s="79" t="str">
        <f t="shared" ref="Y1" si="14">Y3&amp;"_"&amp;Y2</f>
        <v>8_3</v>
      </c>
      <c r="Z1" s="79" t="str">
        <f t="shared" ref="Z1" si="15">Z3&amp;"_"&amp;Z2</f>
        <v>9_1</v>
      </c>
      <c r="AA1" s="79" t="str">
        <f t="shared" ref="AA1" si="16">AA3&amp;"_"&amp;AA2</f>
        <v>10_1</v>
      </c>
      <c r="AB1" s="79" t="str">
        <f t="shared" ref="AB1" si="17">AB3&amp;"_"&amp;AB2</f>
        <v>11_1</v>
      </c>
      <c r="AC1" s="79" t="str">
        <f t="shared" ref="AC1" si="18">AC3&amp;"_"&amp;AC2</f>
        <v>11_2</v>
      </c>
      <c r="AD1" s="79" t="str">
        <f t="shared" ref="AD1" si="19">AD3&amp;"_"&amp;AD2</f>
        <v>11_3</v>
      </c>
      <c r="AE1" s="79" t="str">
        <f t="shared" ref="AE1" si="20">AE3&amp;"_"&amp;AE2</f>
        <v>12_1</v>
      </c>
      <c r="AF1" s="79" t="str">
        <f t="shared" ref="AF1" si="21">AF3&amp;"_"&amp;AF2</f>
        <v>12_2</v>
      </c>
      <c r="AG1" s="79" t="str">
        <f t="shared" ref="AG1" si="22">AG3&amp;"_"&amp;AG2</f>
        <v>12_3</v>
      </c>
      <c r="AH1" s="79" t="str">
        <f t="shared" ref="AH1" si="23">AH3&amp;"_"&amp;AH2</f>
        <v>13_1</v>
      </c>
      <c r="AI1" s="79" t="str">
        <f t="shared" ref="AI1" si="24">AI3&amp;"_"&amp;AI2</f>
        <v>13_2</v>
      </c>
      <c r="AJ1" s="79" t="str">
        <f t="shared" ref="AJ1" si="25">AJ3&amp;"_"&amp;AJ2</f>
        <v>13_3</v>
      </c>
      <c r="AK1" s="79" t="str">
        <f t="shared" ref="AK1" si="26">AK3&amp;"_"&amp;AK2</f>
        <v>14_1</v>
      </c>
      <c r="AL1" s="79" t="str">
        <f t="shared" ref="AL1" si="27">AL3&amp;"_"&amp;AL2</f>
        <v>14_2</v>
      </c>
      <c r="AM1" s="79" t="str">
        <f t="shared" ref="AM1" si="28">AM3&amp;"_"&amp;AM2</f>
        <v>14_3</v>
      </c>
      <c r="AN1" s="79" t="str">
        <f t="shared" ref="AN1" si="29">AN3&amp;"_"&amp;AN2</f>
        <v>14_4</v>
      </c>
      <c r="AO1" s="79" t="str">
        <f t="shared" ref="AO1" si="30">AO3&amp;"_"&amp;AO2</f>
        <v>14_5</v>
      </c>
      <c r="AP1" s="79" t="str">
        <f t="shared" ref="AP1" si="31">AP3&amp;"_"&amp;AP2</f>
        <v>14_6</v>
      </c>
      <c r="AQ1" s="79" t="str">
        <f t="shared" ref="AQ1" si="32">AQ3&amp;"_"&amp;AQ2</f>
        <v>14_7</v>
      </c>
      <c r="AR1" s="79" t="str">
        <f t="shared" ref="AR1" si="33">AR3&amp;"_"&amp;AR2</f>
        <v>14_8</v>
      </c>
      <c r="AS1" s="79" t="str">
        <f t="shared" ref="AS1" si="34">AS3&amp;"_"&amp;AS2</f>
        <v>14_9</v>
      </c>
      <c r="AT1" s="79" t="str">
        <f t="shared" ref="AT1" si="35">AT3&amp;"_"&amp;AT2</f>
        <v>14_10</v>
      </c>
      <c r="AU1" s="79" t="str">
        <f t="shared" ref="AU1" si="36">AU3&amp;"_"&amp;AU2</f>
        <v>14_11</v>
      </c>
      <c r="AV1" s="79" t="str">
        <f t="shared" ref="AV1" si="37">AV3&amp;"_"&amp;AV2</f>
        <v>14_12</v>
      </c>
      <c r="AW1" s="79" t="str">
        <f t="shared" ref="AW1" si="38">AW3&amp;"_"&amp;AW2</f>
        <v>14_13</v>
      </c>
      <c r="AX1" s="79" t="str">
        <f t="shared" ref="AX1" si="39">AX3&amp;"_"&amp;AX2</f>
        <v>14_14</v>
      </c>
      <c r="AY1" s="79" t="str">
        <f t="shared" ref="AY1" si="40">AY3&amp;"_"&amp;AY2</f>
        <v>14_15</v>
      </c>
      <c r="AZ1" s="79" t="str">
        <f t="shared" ref="AZ1" si="41">AZ3&amp;"_"&amp;AZ2</f>
        <v>14_16</v>
      </c>
      <c r="BA1" s="79" t="str">
        <f t="shared" ref="BA1" si="42">BA3&amp;"_"&amp;BA2</f>
        <v>14_17</v>
      </c>
      <c r="BB1" s="79" t="str">
        <f t="shared" ref="BB1" si="43">BB3&amp;"_"&amp;BB2</f>
        <v>14_18</v>
      </c>
    </row>
    <row r="2" spans="1:54" hidden="1" x14ac:dyDescent="0.25">
      <c r="A2" s="80"/>
      <c r="B2" s="80"/>
      <c r="C2" s="80">
        <f>COUNTIF($C3:C$3,C3)</f>
        <v>1</v>
      </c>
      <c r="D2" s="80">
        <f>COUNTIF($C3:D$3,D3)</f>
        <v>2</v>
      </c>
      <c r="E2" s="80">
        <f>COUNTIF($C3:E$3,E3)</f>
        <v>1</v>
      </c>
      <c r="F2" s="80">
        <f>COUNTIF($C3:F$3,F3)</f>
        <v>2</v>
      </c>
      <c r="G2" s="80">
        <f>COUNTIF($C3:G$3,G3)</f>
        <v>3</v>
      </c>
      <c r="H2" s="80">
        <f>COUNTIF($C3:H$3,H3)</f>
        <v>1</v>
      </c>
      <c r="I2" s="80">
        <f>COUNTIF($C3:I$3,I3)</f>
        <v>2</v>
      </c>
      <c r="J2" s="80">
        <f>COUNTIF($C3:J$3,J3)</f>
        <v>3</v>
      </c>
      <c r="K2" s="80">
        <f>COUNTIF($C3:K$3,K3)</f>
        <v>4</v>
      </c>
      <c r="L2" s="80">
        <f>COUNTIF($C3:L$3,L3)</f>
        <v>1</v>
      </c>
      <c r="M2" s="80">
        <f>COUNTIF($C3:M$3,M3)</f>
        <v>1</v>
      </c>
      <c r="N2" s="80">
        <f>COUNTIF($C3:N$3,N3)</f>
        <v>1</v>
      </c>
      <c r="O2" s="80">
        <f>COUNTIF($C3:O$3,O3)</f>
        <v>2</v>
      </c>
      <c r="P2" s="80">
        <f>COUNTIF($C3:P$3,P3)</f>
        <v>3</v>
      </c>
      <c r="Q2" s="80">
        <f>COUNTIF($C3:Q$3,Q3)</f>
        <v>1</v>
      </c>
      <c r="R2" s="80">
        <f>COUNTIF($C3:R$3,R3)</f>
        <v>2</v>
      </c>
      <c r="S2" s="80">
        <f>COUNTIF($C3:S$3,S3)</f>
        <v>3</v>
      </c>
      <c r="T2" s="80">
        <f>COUNTIF($C3:T$3,T3)</f>
        <v>1</v>
      </c>
      <c r="U2" s="80">
        <f>COUNTIF($C3:U$3,U3)</f>
        <v>2</v>
      </c>
      <c r="V2" s="80">
        <f>COUNTIF($C3:V$3,V3)</f>
        <v>3</v>
      </c>
      <c r="W2" s="80">
        <f>COUNTIF($C3:W$3,W3)</f>
        <v>1</v>
      </c>
      <c r="X2" s="80">
        <f>COUNTIF($C3:X$3,X3)</f>
        <v>2</v>
      </c>
      <c r="Y2" s="80">
        <f>COUNTIF($C3:Y$3,Y3)</f>
        <v>3</v>
      </c>
      <c r="Z2" s="80">
        <f>COUNTIF($C3:Z$3,Z3)</f>
        <v>1</v>
      </c>
      <c r="AA2" s="80">
        <f>COUNTIF($C3:AA$3,AA3)</f>
        <v>1</v>
      </c>
      <c r="AB2" s="80">
        <f>COUNTIF($C3:AB$3,AB3)</f>
        <v>1</v>
      </c>
      <c r="AC2" s="80">
        <f>COUNTIF($C3:AC$3,AC3)</f>
        <v>2</v>
      </c>
      <c r="AD2" s="80">
        <f>COUNTIF($C3:AD$3,AD3)</f>
        <v>3</v>
      </c>
      <c r="AE2" s="80">
        <f>COUNTIF($C3:AE$3,AE3)</f>
        <v>1</v>
      </c>
      <c r="AF2" s="80">
        <f>COUNTIF($C3:AF$3,AF3)</f>
        <v>2</v>
      </c>
      <c r="AG2" s="80">
        <f>COUNTIF($C3:AG$3,AG3)</f>
        <v>3</v>
      </c>
      <c r="AH2" s="80">
        <f>COUNTIF($C3:AH$3,AH3)</f>
        <v>1</v>
      </c>
      <c r="AI2" s="80">
        <f>COUNTIF($C3:AI$3,AI3)</f>
        <v>2</v>
      </c>
      <c r="AJ2" s="80">
        <f>COUNTIF($C3:AJ$3,AJ3)</f>
        <v>3</v>
      </c>
      <c r="AK2" s="80">
        <f>COUNTIF($C3:AK$3,AK3)</f>
        <v>1</v>
      </c>
      <c r="AL2" s="80">
        <f>COUNTIF($C3:AL$3,AL3)</f>
        <v>2</v>
      </c>
      <c r="AM2" s="80">
        <f>COUNTIF($C3:AM$3,AM3)</f>
        <v>3</v>
      </c>
      <c r="AN2" s="80">
        <f>COUNTIF($C3:AN$3,AN3)</f>
        <v>4</v>
      </c>
      <c r="AO2" s="80">
        <f>COUNTIF($C3:AO$3,AO3)</f>
        <v>5</v>
      </c>
      <c r="AP2" s="80">
        <f>COUNTIF($C3:AP$3,AP3)</f>
        <v>6</v>
      </c>
      <c r="AQ2" s="80">
        <f>COUNTIF($C3:AQ$3,AQ3)</f>
        <v>7</v>
      </c>
      <c r="AR2" s="80">
        <f>COUNTIF($C3:AR$3,AR3)</f>
        <v>8</v>
      </c>
      <c r="AS2" s="80">
        <f>COUNTIF($C3:AS$3,AS3)</f>
        <v>9</v>
      </c>
      <c r="AT2" s="80">
        <f>COUNTIF($C3:AT$3,AT3)</f>
        <v>10</v>
      </c>
      <c r="AU2" s="80">
        <f>COUNTIF($C3:AU$3,AU3)</f>
        <v>11</v>
      </c>
      <c r="AV2" s="80">
        <f>COUNTIF($C3:AV$3,AV3)</f>
        <v>12</v>
      </c>
      <c r="AW2" s="80">
        <f>COUNTIF($C3:AW$3,AW3)</f>
        <v>13</v>
      </c>
      <c r="AX2" s="80">
        <f>COUNTIF($C3:AX$3,AX3)</f>
        <v>14</v>
      </c>
      <c r="AY2" s="80">
        <f>COUNTIF($C3:AY$3,AY3)</f>
        <v>15</v>
      </c>
      <c r="AZ2" s="80">
        <f>COUNTIF($C3:AZ$3,AZ3)</f>
        <v>16</v>
      </c>
      <c r="BA2" s="80">
        <f>COUNTIF($C3:BA$3,BA3)</f>
        <v>17</v>
      </c>
      <c r="BB2" s="80">
        <f>COUNTIF($C3:BB$3,BB3)</f>
        <v>18</v>
      </c>
    </row>
    <row r="3" spans="1:54" hidden="1" x14ac:dyDescent="0.25">
      <c r="A3" s="80"/>
      <c r="B3" s="80"/>
      <c r="C3" s="80">
        <f>COUNTIF($C4:C$4,1)</f>
        <v>0</v>
      </c>
      <c r="D3" s="80">
        <f>COUNTIF($C4:D$4,1)</f>
        <v>0</v>
      </c>
      <c r="E3" s="80">
        <f>COUNTIF($C4:E$4,1)</f>
        <v>1</v>
      </c>
      <c r="F3" s="80">
        <f>COUNTIF($C4:F$4,1)</f>
        <v>1</v>
      </c>
      <c r="G3" s="80">
        <f>COUNTIF($C4:G$4,1)</f>
        <v>1</v>
      </c>
      <c r="H3" s="80">
        <f>COUNTIF($C4:H$4,1)</f>
        <v>2</v>
      </c>
      <c r="I3" s="80">
        <f>COUNTIF($C4:I$4,1)</f>
        <v>2</v>
      </c>
      <c r="J3" s="80">
        <f>COUNTIF($C4:J$4,1)</f>
        <v>2</v>
      </c>
      <c r="K3" s="80">
        <f>COUNTIF($C4:K$4,1)</f>
        <v>2</v>
      </c>
      <c r="L3" s="80">
        <f>COUNTIF($C4:L$4,1)</f>
        <v>3</v>
      </c>
      <c r="M3" s="80">
        <f>COUNTIF($C4:M$4,1)</f>
        <v>4</v>
      </c>
      <c r="N3" s="80">
        <f>COUNTIF($C4:N$4,1)</f>
        <v>5</v>
      </c>
      <c r="O3" s="80">
        <f>COUNTIF($C4:O$4,1)</f>
        <v>5</v>
      </c>
      <c r="P3" s="80">
        <f>COUNTIF($C4:P$4,1)</f>
        <v>5</v>
      </c>
      <c r="Q3" s="80">
        <f>COUNTIF($C4:Q$4,1)</f>
        <v>6</v>
      </c>
      <c r="R3" s="80">
        <f>COUNTIF($C4:R$4,1)</f>
        <v>6</v>
      </c>
      <c r="S3" s="80">
        <f>COUNTIF($C4:S$4,1)</f>
        <v>6</v>
      </c>
      <c r="T3" s="80">
        <f>COUNTIF($C4:T$4,1)</f>
        <v>7</v>
      </c>
      <c r="U3" s="80">
        <f>COUNTIF($C4:U$4,1)</f>
        <v>7</v>
      </c>
      <c r="V3" s="80">
        <f>COUNTIF($C4:V$4,1)</f>
        <v>7</v>
      </c>
      <c r="W3" s="80">
        <f>COUNTIF($C4:W$4,1)</f>
        <v>8</v>
      </c>
      <c r="X3" s="80">
        <f>COUNTIF($C4:X$4,1)</f>
        <v>8</v>
      </c>
      <c r="Y3" s="80">
        <f>COUNTIF($C4:Y$4,1)</f>
        <v>8</v>
      </c>
      <c r="Z3" s="80">
        <f>COUNTIF($C4:Z$4,1)</f>
        <v>9</v>
      </c>
      <c r="AA3" s="80">
        <f>COUNTIF($C4:AA$4,1)</f>
        <v>10</v>
      </c>
      <c r="AB3" s="80">
        <f>COUNTIF($C4:AB$4,1)</f>
        <v>11</v>
      </c>
      <c r="AC3" s="80">
        <f>COUNTIF($C4:AC$4,1)</f>
        <v>11</v>
      </c>
      <c r="AD3" s="80">
        <f>COUNTIF($C4:AD$4,1)</f>
        <v>11</v>
      </c>
      <c r="AE3" s="80">
        <f>COUNTIF($C4:AE$4,1)</f>
        <v>12</v>
      </c>
      <c r="AF3" s="80">
        <f>COUNTIF($C4:AF$4,1)</f>
        <v>12</v>
      </c>
      <c r="AG3" s="80">
        <f>COUNTIF($C4:AG$4,1)</f>
        <v>12</v>
      </c>
      <c r="AH3" s="80">
        <f>COUNTIF($C4:AH$4,1)</f>
        <v>13</v>
      </c>
      <c r="AI3" s="80">
        <f>COUNTIF($C4:AI$4,1)</f>
        <v>13</v>
      </c>
      <c r="AJ3" s="80">
        <f>COUNTIF($C4:AJ$4,1)</f>
        <v>13</v>
      </c>
      <c r="AK3" s="80">
        <f>COUNTIF($C4:AK$4,1)</f>
        <v>14</v>
      </c>
      <c r="AL3" s="80">
        <f>COUNTIF($C4:AL$4,1)</f>
        <v>14</v>
      </c>
      <c r="AM3" s="80">
        <f>COUNTIF($C4:AM$4,1)</f>
        <v>14</v>
      </c>
      <c r="AN3" s="80">
        <f>COUNTIF($C4:AN$4,1)</f>
        <v>14</v>
      </c>
      <c r="AO3" s="80">
        <f>COUNTIF($C4:AO$4,1)</f>
        <v>14</v>
      </c>
      <c r="AP3" s="80">
        <f>COUNTIF($C4:AP$4,1)</f>
        <v>14</v>
      </c>
      <c r="AQ3" s="80">
        <f>COUNTIF($C4:AQ$4,1)</f>
        <v>14</v>
      </c>
      <c r="AR3" s="80">
        <f>COUNTIF($C4:AR$4,1)</f>
        <v>14</v>
      </c>
      <c r="AS3" s="80">
        <f>COUNTIF($C4:AS$4,1)</f>
        <v>14</v>
      </c>
      <c r="AT3" s="80">
        <f>COUNTIF($C4:AT$4,1)</f>
        <v>14</v>
      </c>
      <c r="AU3" s="80">
        <f>COUNTIF($C4:AU$4,1)</f>
        <v>14</v>
      </c>
      <c r="AV3" s="80">
        <f>COUNTIF($C4:AV$4,1)</f>
        <v>14</v>
      </c>
      <c r="AW3" s="80">
        <f>COUNTIF($C4:AW$4,1)</f>
        <v>14</v>
      </c>
      <c r="AX3" s="80">
        <f>COUNTIF($C4:AX$4,1)</f>
        <v>14</v>
      </c>
      <c r="AY3" s="80">
        <f>COUNTIF($C4:AY$4,1)</f>
        <v>14</v>
      </c>
      <c r="AZ3" s="80">
        <f>COUNTIF($C4:AZ$4,1)</f>
        <v>14</v>
      </c>
      <c r="BA3" s="80">
        <f>COUNTIF($C4:BA$4,1)</f>
        <v>14</v>
      </c>
      <c r="BB3" s="80">
        <f>COUNTIF($C4:BB$4,1)</f>
        <v>14</v>
      </c>
    </row>
    <row r="4" spans="1:54" ht="11" hidden="1" thickBot="1" x14ac:dyDescent="0.3">
      <c r="A4" s="80"/>
      <c r="B4" s="80"/>
      <c r="C4" s="80">
        <f>IF(UPPER(LEFT(C5,2))="H:",1,0)</f>
        <v>0</v>
      </c>
      <c r="D4" s="80">
        <f t="shared" ref="D4:BB4" si="44">IF(UPPER(LEFT(D5,2))="H:",1,0)</f>
        <v>0</v>
      </c>
      <c r="E4" s="80">
        <f t="shared" si="44"/>
        <v>1</v>
      </c>
      <c r="F4" s="80">
        <f t="shared" si="44"/>
        <v>0</v>
      </c>
      <c r="G4" s="80">
        <f t="shared" si="44"/>
        <v>0</v>
      </c>
      <c r="H4" s="80">
        <f t="shared" si="44"/>
        <v>1</v>
      </c>
      <c r="I4" s="80">
        <f t="shared" si="44"/>
        <v>0</v>
      </c>
      <c r="J4" s="80">
        <f t="shared" si="44"/>
        <v>0</v>
      </c>
      <c r="K4" s="80">
        <f t="shared" si="44"/>
        <v>0</v>
      </c>
      <c r="L4" s="80">
        <f t="shared" si="44"/>
        <v>1</v>
      </c>
      <c r="M4" s="80">
        <f t="shared" si="44"/>
        <v>1</v>
      </c>
      <c r="N4" s="80">
        <f t="shared" si="44"/>
        <v>1</v>
      </c>
      <c r="O4" s="80">
        <f t="shared" si="44"/>
        <v>0</v>
      </c>
      <c r="P4" s="80">
        <f t="shared" si="44"/>
        <v>0</v>
      </c>
      <c r="Q4" s="80">
        <f t="shared" si="44"/>
        <v>1</v>
      </c>
      <c r="R4" s="80">
        <f t="shared" si="44"/>
        <v>0</v>
      </c>
      <c r="S4" s="80">
        <f t="shared" si="44"/>
        <v>0</v>
      </c>
      <c r="T4" s="80">
        <f t="shared" si="44"/>
        <v>1</v>
      </c>
      <c r="U4" s="80">
        <f t="shared" si="44"/>
        <v>0</v>
      </c>
      <c r="V4" s="80">
        <f t="shared" si="44"/>
        <v>0</v>
      </c>
      <c r="W4" s="80">
        <f t="shared" si="44"/>
        <v>1</v>
      </c>
      <c r="X4" s="80">
        <f t="shared" si="44"/>
        <v>0</v>
      </c>
      <c r="Y4" s="80">
        <f t="shared" si="44"/>
        <v>0</v>
      </c>
      <c r="Z4" s="80">
        <f t="shared" si="44"/>
        <v>1</v>
      </c>
      <c r="AA4" s="80">
        <f t="shared" si="44"/>
        <v>1</v>
      </c>
      <c r="AB4" s="80">
        <f t="shared" si="44"/>
        <v>1</v>
      </c>
      <c r="AC4" s="80">
        <f t="shared" si="44"/>
        <v>0</v>
      </c>
      <c r="AD4" s="80">
        <f t="shared" si="44"/>
        <v>0</v>
      </c>
      <c r="AE4" s="80">
        <f t="shared" si="44"/>
        <v>1</v>
      </c>
      <c r="AF4" s="80">
        <f t="shared" si="44"/>
        <v>0</v>
      </c>
      <c r="AG4" s="80">
        <f t="shared" si="44"/>
        <v>0</v>
      </c>
      <c r="AH4" s="80">
        <f t="shared" si="44"/>
        <v>1</v>
      </c>
      <c r="AI4" s="80">
        <f t="shared" si="44"/>
        <v>0</v>
      </c>
      <c r="AJ4" s="80">
        <f t="shared" si="44"/>
        <v>0</v>
      </c>
      <c r="AK4" s="80">
        <f t="shared" si="44"/>
        <v>1</v>
      </c>
      <c r="AL4" s="80">
        <f t="shared" si="44"/>
        <v>0</v>
      </c>
      <c r="AM4" s="80">
        <f t="shared" si="44"/>
        <v>0</v>
      </c>
      <c r="AN4" s="80">
        <f t="shared" si="44"/>
        <v>0</v>
      </c>
      <c r="AO4" s="80">
        <f t="shared" si="44"/>
        <v>0</v>
      </c>
      <c r="AP4" s="80">
        <f t="shared" si="44"/>
        <v>0</v>
      </c>
      <c r="AQ4" s="80">
        <f t="shared" si="44"/>
        <v>0</v>
      </c>
      <c r="AR4" s="80">
        <f t="shared" si="44"/>
        <v>0</v>
      </c>
      <c r="AS4" s="80">
        <f t="shared" si="44"/>
        <v>0</v>
      </c>
      <c r="AT4" s="80">
        <f t="shared" si="44"/>
        <v>0</v>
      </c>
      <c r="AU4" s="80">
        <f t="shared" si="44"/>
        <v>0</v>
      </c>
      <c r="AV4" s="80">
        <f t="shared" si="44"/>
        <v>0</v>
      </c>
      <c r="AW4" s="80">
        <f t="shared" si="44"/>
        <v>0</v>
      </c>
      <c r="AX4" s="80">
        <f t="shared" si="44"/>
        <v>0</v>
      </c>
      <c r="AY4" s="80">
        <f t="shared" si="44"/>
        <v>0</v>
      </c>
      <c r="AZ4" s="80">
        <f t="shared" si="44"/>
        <v>0</v>
      </c>
      <c r="BA4" s="80">
        <f t="shared" si="44"/>
        <v>0</v>
      </c>
      <c r="BB4" s="80">
        <f t="shared" si="44"/>
        <v>0</v>
      </c>
    </row>
    <row r="5" spans="1:54" ht="46" customHeight="1" x14ac:dyDescent="0.35">
      <c r="A5" s="80"/>
      <c r="B5" s="80"/>
      <c r="C5" s="81" t="s">
        <v>33</v>
      </c>
      <c r="D5" s="82" t="s">
        <v>34</v>
      </c>
      <c r="E5" s="83" t="s">
        <v>43</v>
      </c>
      <c r="F5" s="84" t="s">
        <v>28</v>
      </c>
      <c r="G5" s="84" t="s">
        <v>29</v>
      </c>
      <c r="H5" s="83" t="s">
        <v>44</v>
      </c>
      <c r="I5" s="84" t="s">
        <v>28</v>
      </c>
      <c r="J5" s="84" t="s">
        <v>29</v>
      </c>
      <c r="K5" s="84"/>
      <c r="L5" s="84" t="s">
        <v>49</v>
      </c>
      <c r="M5" s="84" t="s">
        <v>50</v>
      </c>
      <c r="N5" s="83" t="s">
        <v>46</v>
      </c>
      <c r="O5" s="84" t="s">
        <v>28</v>
      </c>
      <c r="P5" s="84" t="s">
        <v>29</v>
      </c>
      <c r="Q5" s="83" t="s">
        <v>47</v>
      </c>
      <c r="R5" s="84" t="s">
        <v>28</v>
      </c>
      <c r="S5" s="84" t="s">
        <v>29</v>
      </c>
      <c r="T5" s="83" t="s">
        <v>48</v>
      </c>
      <c r="U5" s="84" t="s">
        <v>28</v>
      </c>
      <c r="V5" s="84" t="s">
        <v>29</v>
      </c>
      <c r="W5" s="83" t="s">
        <v>53</v>
      </c>
      <c r="X5" s="84" t="s">
        <v>28</v>
      </c>
      <c r="Y5" s="84" t="s">
        <v>29</v>
      </c>
      <c r="Z5" s="84" t="s">
        <v>49</v>
      </c>
      <c r="AA5" s="84" t="s">
        <v>54</v>
      </c>
      <c r="AB5" s="83" t="s">
        <v>46</v>
      </c>
      <c r="AC5" s="84" t="s">
        <v>28</v>
      </c>
      <c r="AD5" s="85" t="s">
        <v>29</v>
      </c>
      <c r="AE5" s="83" t="s">
        <v>55</v>
      </c>
      <c r="AF5" s="84" t="s">
        <v>28</v>
      </c>
      <c r="AG5" s="85" t="s">
        <v>29</v>
      </c>
      <c r="AH5" s="83" t="s">
        <v>48</v>
      </c>
      <c r="AI5" s="84" t="s">
        <v>28</v>
      </c>
      <c r="AJ5" s="85" t="s">
        <v>29</v>
      </c>
      <c r="AK5" s="83" t="s">
        <v>56</v>
      </c>
      <c r="AL5" s="84" t="s">
        <v>28</v>
      </c>
      <c r="AM5" s="85" t="s">
        <v>29</v>
      </c>
      <c r="AN5" s="83"/>
      <c r="AO5" s="84" t="s">
        <v>28</v>
      </c>
      <c r="AP5" s="85" t="s">
        <v>29</v>
      </c>
      <c r="AQ5" s="83"/>
      <c r="AR5" s="84" t="s">
        <v>28</v>
      </c>
      <c r="AS5" s="85" t="s">
        <v>29</v>
      </c>
      <c r="AT5" s="83"/>
      <c r="AU5" s="84" t="s">
        <v>28</v>
      </c>
      <c r="AV5" s="85" t="s">
        <v>29</v>
      </c>
      <c r="AW5" s="83"/>
      <c r="AX5" s="84" t="s">
        <v>28</v>
      </c>
      <c r="AY5" s="85" t="s">
        <v>29</v>
      </c>
      <c r="AZ5" s="83"/>
      <c r="BA5" s="84" t="s">
        <v>28</v>
      </c>
      <c r="BB5" s="85" t="s">
        <v>29</v>
      </c>
    </row>
    <row r="6" spans="1:54" ht="12" x14ac:dyDescent="0.35">
      <c r="A6" s="80">
        <v>1</v>
      </c>
      <c r="B6" s="80" t="str">
        <f>C6&amp;" "&amp;IF(AND(C6&lt;&gt;"", D6&lt;&gt;""),"- ","")&amp;D6</f>
        <v>BG13ZTGP - Volvo FH440</v>
      </c>
      <c r="C6" s="86" t="s">
        <v>40</v>
      </c>
      <c r="D6" s="87" t="s">
        <v>41</v>
      </c>
      <c r="E6" s="88" t="s">
        <v>4</v>
      </c>
      <c r="F6" s="89">
        <v>40179</v>
      </c>
      <c r="G6" s="89">
        <v>43151</v>
      </c>
      <c r="H6" s="90">
        <v>100000</v>
      </c>
      <c r="I6" s="91" t="s">
        <v>51</v>
      </c>
      <c r="J6" s="91" t="s">
        <v>52</v>
      </c>
      <c r="K6" s="92"/>
      <c r="L6" s="92"/>
      <c r="M6" s="93"/>
      <c r="N6" s="88" t="s">
        <v>4</v>
      </c>
      <c r="O6" s="89">
        <v>40179</v>
      </c>
      <c r="P6" s="89">
        <v>43133</v>
      </c>
      <c r="Q6" s="94" t="s">
        <v>6</v>
      </c>
      <c r="R6" s="95">
        <v>40605</v>
      </c>
      <c r="S6" s="95">
        <v>43559</v>
      </c>
      <c r="T6" s="96" t="s">
        <v>8</v>
      </c>
      <c r="U6" s="97">
        <v>41034</v>
      </c>
      <c r="V6" s="97">
        <v>43622</v>
      </c>
      <c r="W6" s="94" t="s">
        <v>10</v>
      </c>
      <c r="X6" s="95">
        <v>41462</v>
      </c>
      <c r="Y6" s="95">
        <v>43685</v>
      </c>
      <c r="Z6" s="95"/>
      <c r="AA6" s="98"/>
      <c r="AB6" s="96" t="s">
        <v>4</v>
      </c>
      <c r="AC6" s="97">
        <v>40179</v>
      </c>
      <c r="AD6" s="97">
        <v>43133</v>
      </c>
      <c r="AE6" s="94" t="s">
        <v>6</v>
      </c>
      <c r="AF6" s="95">
        <v>40605</v>
      </c>
      <c r="AG6" s="95">
        <v>43559</v>
      </c>
      <c r="AH6" s="96" t="s">
        <v>8</v>
      </c>
      <c r="AI6" s="97">
        <v>41034</v>
      </c>
      <c r="AJ6" s="99">
        <v>43622</v>
      </c>
      <c r="AK6" s="94" t="s">
        <v>10</v>
      </c>
      <c r="AL6" s="95">
        <v>43288</v>
      </c>
      <c r="AM6" s="95">
        <v>43380</v>
      </c>
      <c r="AN6" s="96"/>
      <c r="AO6" s="97"/>
      <c r="AP6" s="99"/>
      <c r="AQ6" s="94"/>
      <c r="AR6" s="95"/>
      <c r="AS6" s="95"/>
      <c r="AT6" s="96"/>
      <c r="AU6" s="97"/>
      <c r="AV6" s="99"/>
      <c r="AW6" s="94"/>
      <c r="AX6" s="95"/>
      <c r="AY6" s="95"/>
      <c r="AZ6" s="96"/>
      <c r="BA6" s="97"/>
      <c r="BB6" s="99"/>
    </row>
    <row r="7" spans="1:54" ht="12" x14ac:dyDescent="0.35">
      <c r="A7" s="80">
        <v>2</v>
      </c>
      <c r="B7" s="80" t="str">
        <f t="shared" ref="B7:B42" si="45">C7&amp;" "&amp;IF(AND(C7&lt;&gt;"", D7&lt;&gt;""),"- ","")&amp;D7</f>
        <v>BG13ZTGP - Volvo FH440</v>
      </c>
      <c r="C7" s="100" t="s">
        <v>40</v>
      </c>
      <c r="D7" s="101" t="s">
        <v>41</v>
      </c>
      <c r="E7" s="88" t="s">
        <v>4</v>
      </c>
      <c r="F7" s="89">
        <v>40179</v>
      </c>
      <c r="G7" s="89">
        <v>43151</v>
      </c>
      <c r="H7" s="90">
        <v>100000</v>
      </c>
      <c r="I7" s="102">
        <v>100000</v>
      </c>
      <c r="J7" s="102">
        <v>120000</v>
      </c>
      <c r="K7" s="92"/>
      <c r="L7" s="92"/>
      <c r="M7" s="93"/>
      <c r="N7" s="88" t="s">
        <v>4</v>
      </c>
      <c r="O7" s="89">
        <v>40179</v>
      </c>
      <c r="P7" s="89">
        <v>43133</v>
      </c>
      <c r="Q7" s="90" t="s">
        <v>6</v>
      </c>
      <c r="R7" s="92">
        <v>40605</v>
      </c>
      <c r="S7" s="92">
        <v>43559</v>
      </c>
      <c r="T7" s="88" t="s">
        <v>8</v>
      </c>
      <c r="U7" s="89">
        <v>41034</v>
      </c>
      <c r="V7" s="89">
        <v>43622</v>
      </c>
      <c r="W7" s="90" t="s">
        <v>10</v>
      </c>
      <c r="X7" s="92">
        <v>41462</v>
      </c>
      <c r="Y7" s="92">
        <v>43685</v>
      </c>
      <c r="Z7" s="92"/>
      <c r="AA7" s="93"/>
      <c r="AB7" s="88" t="s">
        <v>4</v>
      </c>
      <c r="AC7" s="89">
        <v>40179</v>
      </c>
      <c r="AD7" s="89">
        <v>43133</v>
      </c>
      <c r="AE7" s="90" t="s">
        <v>6</v>
      </c>
      <c r="AF7" s="92">
        <v>40605</v>
      </c>
      <c r="AG7" s="92">
        <v>43559</v>
      </c>
      <c r="AH7" s="88" t="s">
        <v>8</v>
      </c>
      <c r="AI7" s="89">
        <v>41034</v>
      </c>
      <c r="AJ7" s="103">
        <v>43622</v>
      </c>
      <c r="AK7" s="90" t="s">
        <v>10</v>
      </c>
      <c r="AL7" s="92">
        <v>43288</v>
      </c>
      <c r="AM7" s="92">
        <v>43380</v>
      </c>
      <c r="AN7" s="88"/>
      <c r="AO7" s="89"/>
      <c r="AP7" s="103"/>
      <c r="AQ7" s="90"/>
      <c r="AR7" s="92"/>
      <c r="AS7" s="92"/>
      <c r="AT7" s="88"/>
      <c r="AU7" s="89"/>
      <c r="AV7" s="103"/>
      <c r="AW7" s="90"/>
      <c r="AX7" s="92"/>
      <c r="AY7" s="92"/>
      <c r="AZ7" s="88"/>
      <c r="BA7" s="89"/>
      <c r="BB7" s="103"/>
    </row>
    <row r="8" spans="1:54" ht="12" x14ac:dyDescent="0.35">
      <c r="A8" s="80">
        <v>3</v>
      </c>
      <c r="B8" s="80" t="str">
        <f t="shared" si="45"/>
        <v>BG13ZTGP - Volvo FH440</v>
      </c>
      <c r="C8" s="100" t="s">
        <v>40</v>
      </c>
      <c r="D8" s="101" t="s">
        <v>41</v>
      </c>
      <c r="E8" s="88" t="s">
        <v>4</v>
      </c>
      <c r="F8" s="89">
        <v>40179</v>
      </c>
      <c r="G8" s="89">
        <v>43151</v>
      </c>
      <c r="H8" s="90">
        <v>100000</v>
      </c>
      <c r="I8" s="102">
        <v>100000</v>
      </c>
      <c r="J8" s="102">
        <v>120000</v>
      </c>
      <c r="K8" s="92"/>
      <c r="L8" s="92"/>
      <c r="M8" s="93"/>
      <c r="N8" s="88" t="s">
        <v>4</v>
      </c>
      <c r="O8" s="89">
        <v>40179</v>
      </c>
      <c r="P8" s="89">
        <v>43133</v>
      </c>
      <c r="Q8" s="90" t="s">
        <v>6</v>
      </c>
      <c r="R8" s="92">
        <v>40605</v>
      </c>
      <c r="S8" s="92">
        <v>43559</v>
      </c>
      <c r="T8" s="88" t="s">
        <v>8</v>
      </c>
      <c r="U8" s="89">
        <v>41034</v>
      </c>
      <c r="V8" s="89">
        <v>43622</v>
      </c>
      <c r="W8" s="90" t="s">
        <v>10</v>
      </c>
      <c r="X8" s="92">
        <v>41462</v>
      </c>
      <c r="Y8" s="92">
        <v>43685</v>
      </c>
      <c r="Z8" s="92"/>
      <c r="AA8" s="93"/>
      <c r="AB8" s="88" t="s">
        <v>4</v>
      </c>
      <c r="AC8" s="89">
        <v>40179</v>
      </c>
      <c r="AD8" s="89">
        <v>43133</v>
      </c>
      <c r="AE8" s="90" t="s">
        <v>6</v>
      </c>
      <c r="AF8" s="92">
        <v>40605</v>
      </c>
      <c r="AG8" s="92">
        <v>43559</v>
      </c>
      <c r="AH8" s="88" t="s">
        <v>8</v>
      </c>
      <c r="AI8" s="89">
        <v>41034</v>
      </c>
      <c r="AJ8" s="103">
        <v>43622</v>
      </c>
      <c r="AK8" s="90" t="s">
        <v>10</v>
      </c>
      <c r="AL8" s="92">
        <v>43288</v>
      </c>
      <c r="AM8" s="92">
        <v>43380</v>
      </c>
      <c r="AN8" s="88"/>
      <c r="AO8" s="89"/>
      <c r="AP8" s="103"/>
      <c r="AQ8" s="90"/>
      <c r="AR8" s="92"/>
      <c r="AS8" s="92"/>
      <c r="AT8" s="88"/>
      <c r="AU8" s="89"/>
      <c r="AV8" s="103"/>
      <c r="AW8" s="90"/>
      <c r="AX8" s="92"/>
      <c r="AY8" s="92"/>
      <c r="AZ8" s="88"/>
      <c r="BA8" s="89"/>
      <c r="BB8" s="103"/>
    </row>
    <row r="9" spans="1:54" ht="12" x14ac:dyDescent="0.35">
      <c r="A9" s="80">
        <v>4</v>
      </c>
      <c r="B9" s="80" t="str">
        <f t="shared" si="45"/>
        <v>BG13ZTGP - Volvo FH440</v>
      </c>
      <c r="C9" s="100" t="s">
        <v>40</v>
      </c>
      <c r="D9" s="101" t="s">
        <v>41</v>
      </c>
      <c r="E9" s="88" t="s">
        <v>4</v>
      </c>
      <c r="F9" s="89">
        <v>40179</v>
      </c>
      <c r="G9" s="89">
        <v>43151</v>
      </c>
      <c r="H9" s="90">
        <v>100000</v>
      </c>
      <c r="I9" s="102">
        <v>100000</v>
      </c>
      <c r="J9" s="102">
        <v>120000</v>
      </c>
      <c r="K9" s="92"/>
      <c r="L9" s="92"/>
      <c r="M9" s="93"/>
      <c r="N9" s="88" t="s">
        <v>4</v>
      </c>
      <c r="O9" s="89">
        <v>40179</v>
      </c>
      <c r="P9" s="89">
        <v>43133</v>
      </c>
      <c r="Q9" s="90" t="s">
        <v>6</v>
      </c>
      <c r="R9" s="92">
        <v>40605</v>
      </c>
      <c r="S9" s="92">
        <v>43559</v>
      </c>
      <c r="T9" s="88" t="s">
        <v>8</v>
      </c>
      <c r="U9" s="89">
        <v>41034</v>
      </c>
      <c r="V9" s="89">
        <v>43622</v>
      </c>
      <c r="W9" s="90" t="s">
        <v>10</v>
      </c>
      <c r="X9" s="92">
        <v>41462</v>
      </c>
      <c r="Y9" s="92">
        <v>43685</v>
      </c>
      <c r="Z9" s="92"/>
      <c r="AA9" s="93"/>
      <c r="AB9" s="88" t="s">
        <v>4</v>
      </c>
      <c r="AC9" s="89">
        <v>40179</v>
      </c>
      <c r="AD9" s="89">
        <v>43133</v>
      </c>
      <c r="AE9" s="90" t="s">
        <v>6</v>
      </c>
      <c r="AF9" s="92">
        <v>40605</v>
      </c>
      <c r="AG9" s="92">
        <v>43559</v>
      </c>
      <c r="AH9" s="88" t="s">
        <v>8</v>
      </c>
      <c r="AI9" s="89">
        <v>41034</v>
      </c>
      <c r="AJ9" s="103">
        <v>43622</v>
      </c>
      <c r="AK9" s="90" t="s">
        <v>10</v>
      </c>
      <c r="AL9" s="92">
        <v>43288</v>
      </c>
      <c r="AM9" s="92">
        <v>43380</v>
      </c>
      <c r="AN9" s="88"/>
      <c r="AO9" s="89"/>
      <c r="AP9" s="103"/>
      <c r="AQ9" s="90"/>
      <c r="AR9" s="92"/>
      <c r="AS9" s="92"/>
      <c r="AT9" s="88"/>
      <c r="AU9" s="89"/>
      <c r="AV9" s="103"/>
      <c r="AW9" s="90"/>
      <c r="AX9" s="92"/>
      <c r="AY9" s="92"/>
      <c r="AZ9" s="88"/>
      <c r="BA9" s="89"/>
      <c r="BB9" s="103"/>
    </row>
    <row r="10" spans="1:54" ht="12" x14ac:dyDescent="0.35">
      <c r="A10" s="80">
        <v>5</v>
      </c>
      <c r="B10" s="80" t="str">
        <f t="shared" si="45"/>
        <v xml:space="preserve"> </v>
      </c>
      <c r="C10" s="100"/>
      <c r="D10" s="101"/>
      <c r="E10" s="88"/>
      <c r="F10" s="89"/>
      <c r="G10" s="89"/>
      <c r="H10" s="90"/>
      <c r="I10" s="92"/>
      <c r="J10" s="92"/>
      <c r="K10" s="92"/>
      <c r="L10" s="92"/>
      <c r="M10" s="93"/>
      <c r="N10" s="88"/>
      <c r="O10" s="89"/>
      <c r="P10" s="89"/>
      <c r="Q10" s="90"/>
      <c r="R10" s="92"/>
      <c r="S10" s="92"/>
      <c r="T10" s="88"/>
      <c r="U10" s="89"/>
      <c r="V10" s="89"/>
      <c r="W10" s="90"/>
      <c r="X10" s="92"/>
      <c r="Y10" s="92"/>
      <c r="Z10" s="92"/>
      <c r="AA10" s="93"/>
      <c r="AB10" s="88"/>
      <c r="AC10" s="89"/>
      <c r="AD10" s="89"/>
      <c r="AE10" s="90"/>
      <c r="AF10" s="92"/>
      <c r="AG10" s="92"/>
      <c r="AH10" s="88"/>
      <c r="AI10" s="89"/>
      <c r="AJ10" s="103"/>
      <c r="AK10" s="90"/>
      <c r="AL10" s="92"/>
      <c r="AM10" s="92"/>
      <c r="AN10" s="88"/>
      <c r="AO10" s="89"/>
      <c r="AP10" s="103"/>
      <c r="AQ10" s="90"/>
      <c r="AR10" s="92"/>
      <c r="AS10" s="92"/>
      <c r="AT10" s="88"/>
      <c r="AU10" s="89"/>
      <c r="AV10" s="103"/>
      <c r="AW10" s="90"/>
      <c r="AX10" s="92"/>
      <c r="AY10" s="92"/>
      <c r="AZ10" s="88"/>
      <c r="BA10" s="89"/>
      <c r="BB10" s="103"/>
    </row>
    <row r="11" spans="1:54" ht="12" x14ac:dyDescent="0.35">
      <c r="A11" s="80">
        <v>6</v>
      </c>
      <c r="B11" s="80" t="str">
        <f t="shared" si="45"/>
        <v xml:space="preserve"> </v>
      </c>
      <c r="C11" s="100"/>
      <c r="D11" s="101"/>
      <c r="E11" s="88"/>
      <c r="F11" s="89"/>
      <c r="G11" s="89"/>
      <c r="H11" s="90"/>
      <c r="I11" s="92"/>
      <c r="J11" s="92"/>
      <c r="K11" s="92"/>
      <c r="L11" s="92"/>
      <c r="M11" s="93"/>
      <c r="N11" s="88"/>
      <c r="O11" s="89"/>
      <c r="P11" s="89"/>
      <c r="Q11" s="90"/>
      <c r="R11" s="92"/>
      <c r="S11" s="92"/>
      <c r="T11" s="88"/>
      <c r="U11" s="89"/>
      <c r="V11" s="89"/>
      <c r="W11" s="90"/>
      <c r="X11" s="92"/>
      <c r="Y11" s="92"/>
      <c r="Z11" s="92"/>
      <c r="AA11" s="93"/>
      <c r="AB11" s="88"/>
      <c r="AC11" s="89"/>
      <c r="AD11" s="89"/>
      <c r="AE11" s="90"/>
      <c r="AF11" s="92"/>
      <c r="AG11" s="92"/>
      <c r="AH11" s="88"/>
      <c r="AI11" s="89"/>
      <c r="AJ11" s="103"/>
      <c r="AK11" s="90"/>
      <c r="AL11" s="92"/>
      <c r="AM11" s="92"/>
      <c r="AN11" s="88"/>
      <c r="AO11" s="89"/>
      <c r="AP11" s="103"/>
      <c r="AQ11" s="90"/>
      <c r="AR11" s="92"/>
      <c r="AS11" s="92"/>
      <c r="AT11" s="88"/>
      <c r="AU11" s="89"/>
      <c r="AV11" s="103"/>
      <c r="AW11" s="90"/>
      <c r="AX11" s="92"/>
      <c r="AY11" s="92"/>
      <c r="AZ11" s="88"/>
      <c r="BA11" s="89"/>
      <c r="BB11" s="103"/>
    </row>
    <row r="12" spans="1:54" ht="12" x14ac:dyDescent="0.35">
      <c r="A12" s="80">
        <v>7</v>
      </c>
      <c r="B12" s="80" t="str">
        <f t="shared" si="45"/>
        <v xml:space="preserve"> </v>
      </c>
      <c r="C12" s="100"/>
      <c r="D12" s="101"/>
      <c r="E12" s="88"/>
      <c r="F12" s="89"/>
      <c r="G12" s="89"/>
      <c r="H12" s="90"/>
      <c r="I12" s="92"/>
      <c r="J12" s="92"/>
      <c r="K12" s="92"/>
      <c r="L12" s="92"/>
      <c r="M12" s="93"/>
      <c r="N12" s="88"/>
      <c r="O12" s="89"/>
      <c r="P12" s="89"/>
      <c r="Q12" s="90"/>
      <c r="R12" s="92"/>
      <c r="S12" s="92"/>
      <c r="T12" s="88"/>
      <c r="U12" s="89"/>
      <c r="V12" s="89"/>
      <c r="W12" s="90"/>
      <c r="X12" s="92"/>
      <c r="Y12" s="92"/>
      <c r="Z12" s="92"/>
      <c r="AA12" s="93"/>
      <c r="AB12" s="88"/>
      <c r="AC12" s="89"/>
      <c r="AD12" s="89"/>
      <c r="AE12" s="90"/>
      <c r="AF12" s="92"/>
      <c r="AG12" s="92"/>
      <c r="AH12" s="88"/>
      <c r="AI12" s="89"/>
      <c r="AJ12" s="103"/>
      <c r="AK12" s="90"/>
      <c r="AL12" s="92"/>
      <c r="AM12" s="92"/>
      <c r="AN12" s="88"/>
      <c r="AO12" s="89"/>
      <c r="AP12" s="103"/>
      <c r="AQ12" s="90"/>
      <c r="AR12" s="92"/>
      <c r="AS12" s="92"/>
      <c r="AT12" s="88"/>
      <c r="AU12" s="89"/>
      <c r="AV12" s="103"/>
      <c r="AW12" s="90"/>
      <c r="AX12" s="92"/>
      <c r="AY12" s="92"/>
      <c r="AZ12" s="88"/>
      <c r="BA12" s="89"/>
      <c r="BB12" s="103"/>
    </row>
    <row r="13" spans="1:54" ht="12" x14ac:dyDescent="0.35">
      <c r="A13" s="80">
        <v>8</v>
      </c>
      <c r="B13" s="80" t="str">
        <f t="shared" si="45"/>
        <v xml:space="preserve"> </v>
      </c>
      <c r="C13" s="100"/>
      <c r="D13" s="101"/>
      <c r="E13" s="88"/>
      <c r="F13" s="89"/>
      <c r="G13" s="89"/>
      <c r="H13" s="90"/>
      <c r="I13" s="92"/>
      <c r="J13" s="92"/>
      <c r="K13" s="92"/>
      <c r="L13" s="92"/>
      <c r="M13" s="93"/>
      <c r="N13" s="88"/>
      <c r="O13" s="89"/>
      <c r="P13" s="89"/>
      <c r="Q13" s="90"/>
      <c r="R13" s="92"/>
      <c r="S13" s="92"/>
      <c r="T13" s="88"/>
      <c r="U13" s="89"/>
      <c r="V13" s="89"/>
      <c r="W13" s="90"/>
      <c r="X13" s="92"/>
      <c r="Y13" s="92"/>
      <c r="Z13" s="92"/>
      <c r="AA13" s="93"/>
      <c r="AB13" s="88"/>
      <c r="AC13" s="89"/>
      <c r="AD13" s="89"/>
      <c r="AE13" s="90"/>
      <c r="AF13" s="92"/>
      <c r="AG13" s="92"/>
      <c r="AH13" s="88"/>
      <c r="AI13" s="89"/>
      <c r="AJ13" s="103"/>
      <c r="AK13" s="90"/>
      <c r="AL13" s="92"/>
      <c r="AM13" s="92"/>
      <c r="AN13" s="88"/>
      <c r="AO13" s="89"/>
      <c r="AP13" s="103"/>
      <c r="AQ13" s="90"/>
      <c r="AR13" s="92"/>
      <c r="AS13" s="92"/>
      <c r="AT13" s="88"/>
      <c r="AU13" s="89"/>
      <c r="AV13" s="103"/>
      <c r="AW13" s="90"/>
      <c r="AX13" s="92"/>
      <c r="AY13" s="92"/>
      <c r="AZ13" s="88"/>
      <c r="BA13" s="89"/>
      <c r="BB13" s="103"/>
    </row>
    <row r="14" spans="1:54" ht="12" x14ac:dyDescent="0.35">
      <c r="A14" s="80">
        <v>9</v>
      </c>
      <c r="B14" s="80" t="str">
        <f t="shared" si="45"/>
        <v xml:space="preserve"> </v>
      </c>
      <c r="C14" s="100"/>
      <c r="D14" s="101"/>
      <c r="E14" s="88"/>
      <c r="F14" s="89"/>
      <c r="G14" s="89"/>
      <c r="H14" s="90"/>
      <c r="I14" s="92"/>
      <c r="J14" s="92"/>
      <c r="K14" s="92"/>
      <c r="L14" s="92"/>
      <c r="M14" s="93"/>
      <c r="N14" s="88"/>
      <c r="O14" s="89"/>
      <c r="P14" s="89"/>
      <c r="Q14" s="90"/>
      <c r="R14" s="92"/>
      <c r="S14" s="92"/>
      <c r="T14" s="88"/>
      <c r="U14" s="89"/>
      <c r="V14" s="89"/>
      <c r="W14" s="90"/>
      <c r="X14" s="92"/>
      <c r="Y14" s="92"/>
      <c r="Z14" s="92"/>
      <c r="AA14" s="93"/>
      <c r="AB14" s="88"/>
      <c r="AC14" s="89"/>
      <c r="AD14" s="89"/>
      <c r="AE14" s="90"/>
      <c r="AF14" s="92"/>
      <c r="AG14" s="92"/>
      <c r="AH14" s="88"/>
      <c r="AI14" s="89"/>
      <c r="AJ14" s="103"/>
      <c r="AK14" s="90"/>
      <c r="AL14" s="92"/>
      <c r="AM14" s="92"/>
      <c r="AN14" s="88"/>
      <c r="AO14" s="89"/>
      <c r="AP14" s="103"/>
      <c r="AQ14" s="90"/>
      <c r="AR14" s="92"/>
      <c r="AS14" s="92"/>
      <c r="AT14" s="88"/>
      <c r="AU14" s="89"/>
      <c r="AV14" s="103"/>
      <c r="AW14" s="90"/>
      <c r="AX14" s="92"/>
      <c r="AY14" s="92"/>
      <c r="AZ14" s="88"/>
      <c r="BA14" s="89"/>
      <c r="BB14" s="103"/>
    </row>
    <row r="15" spans="1:54" ht="12" x14ac:dyDescent="0.35">
      <c r="A15" s="80">
        <v>10</v>
      </c>
      <c r="B15" s="80" t="str">
        <f t="shared" si="45"/>
        <v xml:space="preserve"> </v>
      </c>
      <c r="C15" s="100"/>
      <c r="D15" s="101"/>
      <c r="E15" s="88"/>
      <c r="F15" s="89"/>
      <c r="G15" s="89"/>
      <c r="H15" s="90"/>
      <c r="I15" s="92"/>
      <c r="J15" s="92"/>
      <c r="K15" s="92"/>
      <c r="L15" s="92"/>
      <c r="M15" s="93"/>
      <c r="N15" s="88"/>
      <c r="O15" s="89"/>
      <c r="P15" s="89"/>
      <c r="Q15" s="90"/>
      <c r="R15" s="92"/>
      <c r="S15" s="92"/>
      <c r="T15" s="88"/>
      <c r="U15" s="89"/>
      <c r="V15" s="89"/>
      <c r="W15" s="90"/>
      <c r="X15" s="92"/>
      <c r="Y15" s="92"/>
      <c r="Z15" s="92"/>
      <c r="AA15" s="93"/>
      <c r="AB15" s="88"/>
      <c r="AC15" s="89"/>
      <c r="AD15" s="89"/>
      <c r="AE15" s="90"/>
      <c r="AF15" s="92"/>
      <c r="AG15" s="92"/>
      <c r="AH15" s="88"/>
      <c r="AI15" s="89"/>
      <c r="AJ15" s="103"/>
      <c r="AK15" s="90"/>
      <c r="AL15" s="92"/>
      <c r="AM15" s="92"/>
      <c r="AN15" s="88"/>
      <c r="AO15" s="89"/>
      <c r="AP15" s="103"/>
      <c r="AQ15" s="90"/>
      <c r="AR15" s="92"/>
      <c r="AS15" s="92"/>
      <c r="AT15" s="88"/>
      <c r="AU15" s="89"/>
      <c r="AV15" s="103"/>
      <c r="AW15" s="90"/>
      <c r="AX15" s="92"/>
      <c r="AY15" s="92"/>
      <c r="AZ15" s="88"/>
      <c r="BA15" s="89"/>
      <c r="BB15" s="103"/>
    </row>
    <row r="16" spans="1:54" ht="12" x14ac:dyDescent="0.35">
      <c r="A16" s="80">
        <v>11</v>
      </c>
      <c r="B16" s="80" t="str">
        <f t="shared" si="45"/>
        <v xml:space="preserve"> </v>
      </c>
      <c r="C16" s="100"/>
      <c r="D16" s="101"/>
      <c r="E16" s="88"/>
      <c r="F16" s="89"/>
      <c r="G16" s="89"/>
      <c r="H16" s="90"/>
      <c r="I16" s="92"/>
      <c r="J16" s="92"/>
      <c r="K16" s="92"/>
      <c r="L16" s="92"/>
      <c r="M16" s="93"/>
      <c r="N16" s="88"/>
      <c r="O16" s="89"/>
      <c r="P16" s="89"/>
      <c r="Q16" s="90"/>
      <c r="R16" s="92"/>
      <c r="S16" s="92"/>
      <c r="T16" s="88"/>
      <c r="U16" s="89"/>
      <c r="V16" s="89"/>
      <c r="W16" s="90"/>
      <c r="X16" s="92"/>
      <c r="Y16" s="92"/>
      <c r="Z16" s="92"/>
      <c r="AA16" s="93"/>
      <c r="AB16" s="88"/>
      <c r="AC16" s="89"/>
      <c r="AD16" s="89"/>
      <c r="AE16" s="90"/>
      <c r="AF16" s="92"/>
      <c r="AG16" s="92"/>
      <c r="AH16" s="88"/>
      <c r="AI16" s="89"/>
      <c r="AJ16" s="103"/>
      <c r="AK16" s="90"/>
      <c r="AL16" s="92"/>
      <c r="AM16" s="92"/>
      <c r="AN16" s="88"/>
      <c r="AO16" s="89"/>
      <c r="AP16" s="103"/>
      <c r="AQ16" s="90"/>
      <c r="AR16" s="92"/>
      <c r="AS16" s="92"/>
      <c r="AT16" s="88"/>
      <c r="AU16" s="89"/>
      <c r="AV16" s="103"/>
      <c r="AW16" s="90"/>
      <c r="AX16" s="92"/>
      <c r="AY16" s="92"/>
      <c r="AZ16" s="88"/>
      <c r="BA16" s="89"/>
      <c r="BB16" s="103"/>
    </row>
    <row r="17" spans="1:54" ht="12" x14ac:dyDescent="0.35">
      <c r="A17" s="80">
        <v>12</v>
      </c>
      <c r="B17" s="80" t="str">
        <f t="shared" si="45"/>
        <v xml:space="preserve"> </v>
      </c>
      <c r="C17" s="100"/>
      <c r="D17" s="101"/>
      <c r="E17" s="88"/>
      <c r="F17" s="89"/>
      <c r="G17" s="89"/>
      <c r="H17" s="90"/>
      <c r="I17" s="92"/>
      <c r="J17" s="92"/>
      <c r="K17" s="92"/>
      <c r="L17" s="92"/>
      <c r="M17" s="93"/>
      <c r="N17" s="88"/>
      <c r="O17" s="89"/>
      <c r="P17" s="89"/>
      <c r="Q17" s="90"/>
      <c r="R17" s="92"/>
      <c r="S17" s="92"/>
      <c r="T17" s="88"/>
      <c r="U17" s="89"/>
      <c r="V17" s="89"/>
      <c r="W17" s="90"/>
      <c r="X17" s="92"/>
      <c r="Y17" s="92"/>
      <c r="Z17" s="92"/>
      <c r="AA17" s="93"/>
      <c r="AB17" s="88"/>
      <c r="AC17" s="89"/>
      <c r="AD17" s="89"/>
      <c r="AE17" s="90"/>
      <c r="AF17" s="92"/>
      <c r="AG17" s="92"/>
      <c r="AH17" s="88"/>
      <c r="AI17" s="89"/>
      <c r="AJ17" s="103"/>
      <c r="AK17" s="90"/>
      <c r="AL17" s="92"/>
      <c r="AM17" s="92"/>
      <c r="AN17" s="88"/>
      <c r="AO17" s="89"/>
      <c r="AP17" s="103"/>
      <c r="AQ17" s="90"/>
      <c r="AR17" s="92"/>
      <c r="AS17" s="92"/>
      <c r="AT17" s="88"/>
      <c r="AU17" s="89"/>
      <c r="AV17" s="103"/>
      <c r="AW17" s="90"/>
      <c r="AX17" s="92"/>
      <c r="AY17" s="92"/>
      <c r="AZ17" s="88"/>
      <c r="BA17" s="89"/>
      <c r="BB17" s="103"/>
    </row>
    <row r="18" spans="1:54" ht="12" x14ac:dyDescent="0.35">
      <c r="A18" s="80">
        <v>13</v>
      </c>
      <c r="B18" s="80" t="str">
        <f t="shared" si="45"/>
        <v xml:space="preserve"> </v>
      </c>
      <c r="C18" s="100"/>
      <c r="D18" s="101"/>
      <c r="E18" s="88"/>
      <c r="F18" s="89"/>
      <c r="G18" s="89"/>
      <c r="H18" s="90"/>
      <c r="I18" s="92"/>
      <c r="J18" s="92"/>
      <c r="K18" s="92"/>
      <c r="L18" s="92"/>
      <c r="M18" s="93"/>
      <c r="N18" s="88"/>
      <c r="O18" s="89"/>
      <c r="P18" s="89"/>
      <c r="Q18" s="90"/>
      <c r="R18" s="92"/>
      <c r="S18" s="92"/>
      <c r="T18" s="88"/>
      <c r="U18" s="89"/>
      <c r="V18" s="89"/>
      <c r="W18" s="90"/>
      <c r="X18" s="92"/>
      <c r="Y18" s="92"/>
      <c r="Z18" s="92"/>
      <c r="AA18" s="93"/>
      <c r="AB18" s="88"/>
      <c r="AC18" s="89"/>
      <c r="AD18" s="89"/>
      <c r="AE18" s="90"/>
      <c r="AF18" s="92"/>
      <c r="AG18" s="92"/>
      <c r="AH18" s="88"/>
      <c r="AI18" s="89"/>
      <c r="AJ18" s="103"/>
      <c r="AK18" s="90"/>
      <c r="AL18" s="92"/>
      <c r="AM18" s="92"/>
      <c r="AN18" s="88"/>
      <c r="AO18" s="89"/>
      <c r="AP18" s="103"/>
      <c r="AQ18" s="90"/>
      <c r="AR18" s="92"/>
      <c r="AS18" s="92"/>
      <c r="AT18" s="88"/>
      <c r="AU18" s="89"/>
      <c r="AV18" s="103"/>
      <c r="AW18" s="90"/>
      <c r="AX18" s="92"/>
      <c r="AY18" s="92"/>
      <c r="AZ18" s="88"/>
      <c r="BA18" s="89"/>
      <c r="BB18" s="103"/>
    </row>
    <row r="19" spans="1:54" ht="12" x14ac:dyDescent="0.35">
      <c r="A19" s="80">
        <v>14</v>
      </c>
      <c r="B19" s="80" t="str">
        <f t="shared" si="45"/>
        <v xml:space="preserve"> </v>
      </c>
      <c r="C19" s="100"/>
      <c r="D19" s="101"/>
      <c r="E19" s="88"/>
      <c r="F19" s="89"/>
      <c r="G19" s="89"/>
      <c r="H19" s="90"/>
      <c r="I19" s="92"/>
      <c r="J19" s="92"/>
      <c r="K19" s="92"/>
      <c r="L19" s="92"/>
      <c r="M19" s="93"/>
      <c r="N19" s="88"/>
      <c r="O19" s="89"/>
      <c r="P19" s="89"/>
      <c r="Q19" s="90"/>
      <c r="R19" s="92"/>
      <c r="S19" s="92"/>
      <c r="T19" s="88"/>
      <c r="U19" s="89"/>
      <c r="V19" s="89"/>
      <c r="W19" s="90"/>
      <c r="X19" s="92"/>
      <c r="Y19" s="92"/>
      <c r="Z19" s="92"/>
      <c r="AA19" s="93"/>
      <c r="AB19" s="88"/>
      <c r="AC19" s="89"/>
      <c r="AD19" s="89"/>
      <c r="AE19" s="90"/>
      <c r="AF19" s="92"/>
      <c r="AG19" s="92"/>
      <c r="AH19" s="88"/>
      <c r="AI19" s="89"/>
      <c r="AJ19" s="103"/>
      <c r="AK19" s="90"/>
      <c r="AL19" s="92"/>
      <c r="AM19" s="92"/>
      <c r="AN19" s="88"/>
      <c r="AO19" s="89"/>
      <c r="AP19" s="103"/>
      <c r="AQ19" s="90"/>
      <c r="AR19" s="92"/>
      <c r="AS19" s="92"/>
      <c r="AT19" s="88"/>
      <c r="AU19" s="89"/>
      <c r="AV19" s="103"/>
      <c r="AW19" s="90"/>
      <c r="AX19" s="92"/>
      <c r="AY19" s="92"/>
      <c r="AZ19" s="88"/>
      <c r="BA19" s="89"/>
      <c r="BB19" s="103"/>
    </row>
    <row r="20" spans="1:54" ht="12" x14ac:dyDescent="0.35">
      <c r="A20" s="80">
        <v>15</v>
      </c>
      <c r="B20" s="80" t="str">
        <f t="shared" si="45"/>
        <v xml:space="preserve"> </v>
      </c>
      <c r="C20" s="100"/>
      <c r="D20" s="101"/>
      <c r="E20" s="88"/>
      <c r="F20" s="89"/>
      <c r="G20" s="89"/>
      <c r="H20" s="90"/>
      <c r="I20" s="92"/>
      <c r="J20" s="92"/>
      <c r="K20" s="92"/>
      <c r="L20" s="92"/>
      <c r="M20" s="93"/>
      <c r="N20" s="88"/>
      <c r="O20" s="89"/>
      <c r="P20" s="89"/>
      <c r="Q20" s="90"/>
      <c r="R20" s="92"/>
      <c r="S20" s="92"/>
      <c r="T20" s="88"/>
      <c r="U20" s="89"/>
      <c r="V20" s="89"/>
      <c r="W20" s="90"/>
      <c r="X20" s="92"/>
      <c r="Y20" s="92"/>
      <c r="Z20" s="92"/>
      <c r="AA20" s="93"/>
      <c r="AB20" s="88"/>
      <c r="AC20" s="89"/>
      <c r="AD20" s="89"/>
      <c r="AE20" s="90"/>
      <c r="AF20" s="92"/>
      <c r="AG20" s="92"/>
      <c r="AH20" s="88"/>
      <c r="AI20" s="89"/>
      <c r="AJ20" s="103"/>
      <c r="AK20" s="90"/>
      <c r="AL20" s="92"/>
      <c r="AM20" s="92"/>
      <c r="AN20" s="88"/>
      <c r="AO20" s="89"/>
      <c r="AP20" s="103"/>
      <c r="AQ20" s="90"/>
      <c r="AR20" s="92"/>
      <c r="AS20" s="92"/>
      <c r="AT20" s="88"/>
      <c r="AU20" s="89"/>
      <c r="AV20" s="103"/>
      <c r="AW20" s="90"/>
      <c r="AX20" s="92"/>
      <c r="AY20" s="92"/>
      <c r="AZ20" s="88"/>
      <c r="BA20" s="89"/>
      <c r="BB20" s="103"/>
    </row>
    <row r="21" spans="1:54" ht="12" x14ac:dyDescent="0.35">
      <c r="A21" s="80">
        <v>16</v>
      </c>
      <c r="B21" s="80" t="str">
        <f t="shared" si="45"/>
        <v xml:space="preserve"> </v>
      </c>
      <c r="C21" s="100"/>
      <c r="D21" s="101"/>
      <c r="E21" s="88"/>
      <c r="F21" s="89"/>
      <c r="G21" s="89"/>
      <c r="H21" s="90"/>
      <c r="I21" s="92"/>
      <c r="J21" s="92"/>
      <c r="K21" s="92"/>
      <c r="L21" s="92"/>
      <c r="M21" s="93"/>
      <c r="N21" s="88"/>
      <c r="O21" s="89"/>
      <c r="P21" s="89"/>
      <c r="Q21" s="90"/>
      <c r="R21" s="92"/>
      <c r="S21" s="92"/>
      <c r="T21" s="88"/>
      <c r="U21" s="89"/>
      <c r="V21" s="89"/>
      <c r="W21" s="90"/>
      <c r="X21" s="92"/>
      <c r="Y21" s="92"/>
      <c r="Z21" s="92"/>
      <c r="AA21" s="93"/>
      <c r="AB21" s="88"/>
      <c r="AC21" s="89"/>
      <c r="AD21" s="89"/>
      <c r="AE21" s="90"/>
      <c r="AF21" s="92"/>
      <c r="AG21" s="92"/>
      <c r="AH21" s="88"/>
      <c r="AI21" s="89"/>
      <c r="AJ21" s="103"/>
      <c r="AK21" s="90"/>
      <c r="AL21" s="92"/>
      <c r="AM21" s="92"/>
      <c r="AN21" s="88"/>
      <c r="AO21" s="89"/>
      <c r="AP21" s="103"/>
      <c r="AQ21" s="90"/>
      <c r="AR21" s="92"/>
      <c r="AS21" s="92"/>
      <c r="AT21" s="88"/>
      <c r="AU21" s="89"/>
      <c r="AV21" s="103"/>
      <c r="AW21" s="90"/>
      <c r="AX21" s="92"/>
      <c r="AY21" s="92"/>
      <c r="AZ21" s="88"/>
      <c r="BA21" s="89"/>
      <c r="BB21" s="103"/>
    </row>
    <row r="22" spans="1:54" ht="12" x14ac:dyDescent="0.35">
      <c r="A22" s="80">
        <v>17</v>
      </c>
      <c r="B22" s="80" t="str">
        <f t="shared" si="45"/>
        <v xml:space="preserve"> </v>
      </c>
      <c r="C22" s="100"/>
      <c r="D22" s="101"/>
      <c r="E22" s="88"/>
      <c r="F22" s="89"/>
      <c r="G22" s="89"/>
      <c r="H22" s="90"/>
      <c r="I22" s="92"/>
      <c r="J22" s="92"/>
      <c r="K22" s="92"/>
      <c r="L22" s="92"/>
      <c r="M22" s="93"/>
      <c r="N22" s="88"/>
      <c r="O22" s="89"/>
      <c r="P22" s="89"/>
      <c r="Q22" s="90"/>
      <c r="R22" s="92"/>
      <c r="S22" s="92"/>
      <c r="T22" s="88"/>
      <c r="U22" s="89"/>
      <c r="V22" s="89"/>
      <c r="W22" s="90"/>
      <c r="X22" s="92"/>
      <c r="Y22" s="92"/>
      <c r="Z22" s="92"/>
      <c r="AA22" s="93"/>
      <c r="AB22" s="88"/>
      <c r="AC22" s="89"/>
      <c r="AD22" s="89"/>
      <c r="AE22" s="90"/>
      <c r="AF22" s="92"/>
      <c r="AG22" s="92"/>
      <c r="AH22" s="88"/>
      <c r="AI22" s="89"/>
      <c r="AJ22" s="103"/>
      <c r="AK22" s="90"/>
      <c r="AL22" s="92"/>
      <c r="AM22" s="92"/>
      <c r="AN22" s="88"/>
      <c r="AO22" s="89"/>
      <c r="AP22" s="103"/>
      <c r="AQ22" s="90"/>
      <c r="AR22" s="92"/>
      <c r="AS22" s="92"/>
      <c r="AT22" s="88"/>
      <c r="AU22" s="89"/>
      <c r="AV22" s="103"/>
      <c r="AW22" s="90"/>
      <c r="AX22" s="92"/>
      <c r="AY22" s="92"/>
      <c r="AZ22" s="88"/>
      <c r="BA22" s="89"/>
      <c r="BB22" s="103"/>
    </row>
    <row r="23" spans="1:54" ht="12" x14ac:dyDescent="0.35">
      <c r="A23" s="80">
        <v>18</v>
      </c>
      <c r="B23" s="80" t="str">
        <f t="shared" si="45"/>
        <v xml:space="preserve"> </v>
      </c>
      <c r="C23" s="100"/>
      <c r="D23" s="101"/>
      <c r="E23" s="88"/>
      <c r="F23" s="89"/>
      <c r="G23" s="89"/>
      <c r="H23" s="90"/>
      <c r="I23" s="92"/>
      <c r="J23" s="92"/>
      <c r="K23" s="92"/>
      <c r="L23" s="92"/>
      <c r="M23" s="93"/>
      <c r="N23" s="88"/>
      <c r="O23" s="89"/>
      <c r="P23" s="89"/>
      <c r="Q23" s="90"/>
      <c r="R23" s="92"/>
      <c r="S23" s="92"/>
      <c r="T23" s="88"/>
      <c r="U23" s="89"/>
      <c r="V23" s="89"/>
      <c r="W23" s="90"/>
      <c r="X23" s="92"/>
      <c r="Y23" s="92"/>
      <c r="Z23" s="92"/>
      <c r="AA23" s="93"/>
      <c r="AB23" s="88"/>
      <c r="AC23" s="89"/>
      <c r="AD23" s="89"/>
      <c r="AE23" s="90"/>
      <c r="AF23" s="92"/>
      <c r="AG23" s="92"/>
      <c r="AH23" s="88"/>
      <c r="AI23" s="89"/>
      <c r="AJ23" s="103"/>
      <c r="AK23" s="90"/>
      <c r="AL23" s="92"/>
      <c r="AM23" s="92"/>
      <c r="AN23" s="88"/>
      <c r="AO23" s="89"/>
      <c r="AP23" s="103"/>
      <c r="AQ23" s="90"/>
      <c r="AR23" s="92"/>
      <c r="AS23" s="92"/>
      <c r="AT23" s="88"/>
      <c r="AU23" s="89"/>
      <c r="AV23" s="103"/>
      <c r="AW23" s="90"/>
      <c r="AX23" s="92"/>
      <c r="AY23" s="92"/>
      <c r="AZ23" s="88"/>
      <c r="BA23" s="89"/>
      <c r="BB23" s="103"/>
    </row>
    <row r="24" spans="1:54" ht="12" x14ac:dyDescent="0.35">
      <c r="A24" s="80">
        <v>19</v>
      </c>
      <c r="B24" s="80" t="str">
        <f t="shared" si="45"/>
        <v xml:space="preserve"> </v>
      </c>
      <c r="C24" s="100"/>
      <c r="D24" s="101"/>
      <c r="E24" s="88"/>
      <c r="F24" s="89"/>
      <c r="G24" s="89"/>
      <c r="H24" s="90"/>
      <c r="I24" s="92"/>
      <c r="J24" s="92"/>
      <c r="K24" s="92"/>
      <c r="L24" s="92"/>
      <c r="M24" s="93"/>
      <c r="N24" s="88"/>
      <c r="O24" s="89"/>
      <c r="P24" s="89"/>
      <c r="Q24" s="90"/>
      <c r="R24" s="92"/>
      <c r="S24" s="92"/>
      <c r="T24" s="88"/>
      <c r="U24" s="89"/>
      <c r="V24" s="89"/>
      <c r="W24" s="90"/>
      <c r="X24" s="92"/>
      <c r="Y24" s="92"/>
      <c r="Z24" s="92"/>
      <c r="AA24" s="93"/>
      <c r="AB24" s="88"/>
      <c r="AC24" s="89"/>
      <c r="AD24" s="89"/>
      <c r="AE24" s="90"/>
      <c r="AF24" s="92"/>
      <c r="AG24" s="92"/>
      <c r="AH24" s="88"/>
      <c r="AI24" s="89"/>
      <c r="AJ24" s="103"/>
      <c r="AK24" s="90"/>
      <c r="AL24" s="92"/>
      <c r="AM24" s="92"/>
      <c r="AN24" s="88"/>
      <c r="AO24" s="89"/>
      <c r="AP24" s="103"/>
      <c r="AQ24" s="90"/>
      <c r="AR24" s="92"/>
      <c r="AS24" s="92"/>
      <c r="AT24" s="88"/>
      <c r="AU24" s="89"/>
      <c r="AV24" s="103"/>
      <c r="AW24" s="90"/>
      <c r="AX24" s="92"/>
      <c r="AY24" s="92"/>
      <c r="AZ24" s="88"/>
      <c r="BA24" s="89"/>
      <c r="BB24" s="103"/>
    </row>
    <row r="25" spans="1:54" ht="12" x14ac:dyDescent="0.35">
      <c r="A25" s="80">
        <v>20</v>
      </c>
      <c r="B25" s="80" t="str">
        <f t="shared" si="45"/>
        <v xml:space="preserve"> </v>
      </c>
      <c r="C25" s="100"/>
      <c r="D25" s="101"/>
      <c r="E25" s="88"/>
      <c r="F25" s="89"/>
      <c r="G25" s="89"/>
      <c r="H25" s="90"/>
      <c r="I25" s="92"/>
      <c r="J25" s="92"/>
      <c r="K25" s="92"/>
      <c r="L25" s="92"/>
      <c r="M25" s="93"/>
      <c r="N25" s="88"/>
      <c r="O25" s="89"/>
      <c r="P25" s="89"/>
      <c r="Q25" s="90"/>
      <c r="R25" s="92"/>
      <c r="S25" s="92"/>
      <c r="T25" s="88"/>
      <c r="U25" s="89"/>
      <c r="V25" s="89"/>
      <c r="W25" s="90"/>
      <c r="X25" s="92"/>
      <c r="Y25" s="92"/>
      <c r="Z25" s="92"/>
      <c r="AA25" s="93"/>
      <c r="AB25" s="88"/>
      <c r="AC25" s="89"/>
      <c r="AD25" s="89"/>
      <c r="AE25" s="90"/>
      <c r="AF25" s="92"/>
      <c r="AG25" s="92"/>
      <c r="AH25" s="88"/>
      <c r="AI25" s="89"/>
      <c r="AJ25" s="103"/>
      <c r="AK25" s="90"/>
      <c r="AL25" s="92"/>
      <c r="AM25" s="92"/>
      <c r="AN25" s="88"/>
      <c r="AO25" s="89"/>
      <c r="AP25" s="103"/>
      <c r="AQ25" s="90"/>
      <c r="AR25" s="92"/>
      <c r="AS25" s="92"/>
      <c r="AT25" s="88"/>
      <c r="AU25" s="89"/>
      <c r="AV25" s="103"/>
      <c r="AW25" s="90"/>
      <c r="AX25" s="92"/>
      <c r="AY25" s="92"/>
      <c r="AZ25" s="88"/>
      <c r="BA25" s="89"/>
      <c r="BB25" s="103"/>
    </row>
    <row r="26" spans="1:54" ht="12" x14ac:dyDescent="0.35">
      <c r="A26" s="80">
        <v>21</v>
      </c>
      <c r="B26" s="80" t="str">
        <f t="shared" si="45"/>
        <v xml:space="preserve"> </v>
      </c>
      <c r="C26" s="100"/>
      <c r="D26" s="101"/>
      <c r="E26" s="88"/>
      <c r="F26" s="89"/>
      <c r="G26" s="89"/>
      <c r="H26" s="90"/>
      <c r="I26" s="92"/>
      <c r="J26" s="92"/>
      <c r="K26" s="92"/>
      <c r="L26" s="92"/>
      <c r="M26" s="93"/>
      <c r="N26" s="88"/>
      <c r="O26" s="89"/>
      <c r="P26" s="89"/>
      <c r="Q26" s="90"/>
      <c r="R26" s="92"/>
      <c r="S26" s="92"/>
      <c r="T26" s="88"/>
      <c r="U26" s="89"/>
      <c r="V26" s="89"/>
      <c r="W26" s="90"/>
      <c r="X26" s="92"/>
      <c r="Y26" s="92"/>
      <c r="Z26" s="92"/>
      <c r="AA26" s="93"/>
      <c r="AB26" s="88"/>
      <c r="AC26" s="89"/>
      <c r="AD26" s="89"/>
      <c r="AE26" s="90"/>
      <c r="AF26" s="92"/>
      <c r="AG26" s="92"/>
      <c r="AH26" s="88"/>
      <c r="AI26" s="89"/>
      <c r="AJ26" s="103"/>
      <c r="AK26" s="90"/>
      <c r="AL26" s="92"/>
      <c r="AM26" s="92"/>
      <c r="AN26" s="88"/>
      <c r="AO26" s="89"/>
      <c r="AP26" s="103"/>
      <c r="AQ26" s="90"/>
      <c r="AR26" s="92"/>
      <c r="AS26" s="92"/>
      <c r="AT26" s="88"/>
      <c r="AU26" s="89"/>
      <c r="AV26" s="103"/>
      <c r="AW26" s="90"/>
      <c r="AX26" s="92"/>
      <c r="AY26" s="92"/>
      <c r="AZ26" s="88"/>
      <c r="BA26" s="89"/>
      <c r="BB26" s="103"/>
    </row>
    <row r="27" spans="1:54" ht="12" x14ac:dyDescent="0.35">
      <c r="A27" s="80">
        <v>22</v>
      </c>
      <c r="B27" s="80" t="str">
        <f t="shared" si="45"/>
        <v xml:space="preserve"> </v>
      </c>
      <c r="C27" s="100"/>
      <c r="D27" s="101"/>
      <c r="E27" s="88"/>
      <c r="F27" s="89"/>
      <c r="G27" s="89"/>
      <c r="H27" s="90"/>
      <c r="I27" s="92"/>
      <c r="J27" s="92"/>
      <c r="K27" s="92"/>
      <c r="L27" s="92"/>
      <c r="M27" s="93"/>
      <c r="N27" s="88"/>
      <c r="O27" s="89"/>
      <c r="P27" s="89"/>
      <c r="Q27" s="90"/>
      <c r="R27" s="92"/>
      <c r="S27" s="92"/>
      <c r="T27" s="88"/>
      <c r="U27" s="89"/>
      <c r="V27" s="89"/>
      <c r="W27" s="90"/>
      <c r="X27" s="92"/>
      <c r="Y27" s="92"/>
      <c r="Z27" s="92"/>
      <c r="AA27" s="93"/>
      <c r="AB27" s="88"/>
      <c r="AC27" s="89"/>
      <c r="AD27" s="89"/>
      <c r="AE27" s="90"/>
      <c r="AF27" s="92"/>
      <c r="AG27" s="92"/>
      <c r="AH27" s="88"/>
      <c r="AI27" s="89"/>
      <c r="AJ27" s="103"/>
      <c r="AK27" s="90"/>
      <c r="AL27" s="92"/>
      <c r="AM27" s="92"/>
      <c r="AN27" s="88"/>
      <c r="AO27" s="89"/>
      <c r="AP27" s="103"/>
      <c r="AQ27" s="90"/>
      <c r="AR27" s="92"/>
      <c r="AS27" s="92"/>
      <c r="AT27" s="88"/>
      <c r="AU27" s="89"/>
      <c r="AV27" s="103"/>
      <c r="AW27" s="90"/>
      <c r="AX27" s="92"/>
      <c r="AY27" s="92"/>
      <c r="AZ27" s="88"/>
      <c r="BA27" s="89"/>
      <c r="BB27" s="103"/>
    </row>
    <row r="28" spans="1:54" ht="12" x14ac:dyDescent="0.35">
      <c r="A28" s="80">
        <v>23</v>
      </c>
      <c r="B28" s="80" t="str">
        <f t="shared" si="45"/>
        <v xml:space="preserve"> </v>
      </c>
      <c r="C28" s="100"/>
      <c r="D28" s="101"/>
      <c r="E28" s="88"/>
      <c r="F28" s="89"/>
      <c r="G28" s="89"/>
      <c r="H28" s="90"/>
      <c r="I28" s="92"/>
      <c r="J28" s="92"/>
      <c r="K28" s="92"/>
      <c r="L28" s="92"/>
      <c r="M28" s="93"/>
      <c r="N28" s="88"/>
      <c r="O28" s="89"/>
      <c r="P28" s="89"/>
      <c r="Q28" s="90"/>
      <c r="R28" s="92"/>
      <c r="S28" s="92"/>
      <c r="T28" s="88"/>
      <c r="U28" s="89"/>
      <c r="V28" s="89"/>
      <c r="W28" s="90"/>
      <c r="X28" s="92"/>
      <c r="Y28" s="92"/>
      <c r="Z28" s="92"/>
      <c r="AA28" s="93"/>
      <c r="AB28" s="88"/>
      <c r="AC28" s="89"/>
      <c r="AD28" s="89"/>
      <c r="AE28" s="90"/>
      <c r="AF28" s="92"/>
      <c r="AG28" s="92"/>
      <c r="AH28" s="88"/>
      <c r="AI28" s="89"/>
      <c r="AJ28" s="103"/>
      <c r="AK28" s="90"/>
      <c r="AL28" s="92"/>
      <c r="AM28" s="92"/>
      <c r="AN28" s="88"/>
      <c r="AO28" s="89"/>
      <c r="AP28" s="103"/>
      <c r="AQ28" s="90"/>
      <c r="AR28" s="92"/>
      <c r="AS28" s="92"/>
      <c r="AT28" s="88"/>
      <c r="AU28" s="89"/>
      <c r="AV28" s="103"/>
      <c r="AW28" s="90"/>
      <c r="AX28" s="92"/>
      <c r="AY28" s="92"/>
      <c r="AZ28" s="88"/>
      <c r="BA28" s="89"/>
      <c r="BB28" s="103"/>
    </row>
    <row r="29" spans="1:54" ht="12" x14ac:dyDescent="0.35">
      <c r="A29" s="80">
        <v>24</v>
      </c>
      <c r="B29" s="80" t="str">
        <f t="shared" si="45"/>
        <v xml:space="preserve"> </v>
      </c>
      <c r="C29" s="100"/>
      <c r="D29" s="101"/>
      <c r="E29" s="88"/>
      <c r="F29" s="89"/>
      <c r="G29" s="89"/>
      <c r="H29" s="90"/>
      <c r="I29" s="92"/>
      <c r="J29" s="92"/>
      <c r="K29" s="92"/>
      <c r="L29" s="92"/>
      <c r="M29" s="93"/>
      <c r="N29" s="88"/>
      <c r="O29" s="89"/>
      <c r="P29" s="89"/>
      <c r="Q29" s="90"/>
      <c r="R29" s="92"/>
      <c r="S29" s="92"/>
      <c r="T29" s="88"/>
      <c r="U29" s="89"/>
      <c r="V29" s="89"/>
      <c r="W29" s="90"/>
      <c r="X29" s="92"/>
      <c r="Y29" s="92"/>
      <c r="Z29" s="92"/>
      <c r="AA29" s="93"/>
      <c r="AB29" s="88"/>
      <c r="AC29" s="89"/>
      <c r="AD29" s="89"/>
      <c r="AE29" s="90"/>
      <c r="AF29" s="92"/>
      <c r="AG29" s="92"/>
      <c r="AH29" s="88"/>
      <c r="AI29" s="89"/>
      <c r="AJ29" s="103"/>
      <c r="AK29" s="90"/>
      <c r="AL29" s="92"/>
      <c r="AM29" s="92"/>
      <c r="AN29" s="88"/>
      <c r="AO29" s="89"/>
      <c r="AP29" s="103"/>
      <c r="AQ29" s="90"/>
      <c r="AR29" s="92"/>
      <c r="AS29" s="92"/>
      <c r="AT29" s="88"/>
      <c r="AU29" s="89"/>
      <c r="AV29" s="103"/>
      <c r="AW29" s="90"/>
      <c r="AX29" s="92"/>
      <c r="AY29" s="92"/>
      <c r="AZ29" s="88"/>
      <c r="BA29" s="89"/>
      <c r="BB29" s="103"/>
    </row>
    <row r="30" spans="1:54" ht="12" x14ac:dyDescent="0.35">
      <c r="A30" s="80">
        <v>25</v>
      </c>
      <c r="B30" s="80" t="str">
        <f t="shared" si="45"/>
        <v xml:space="preserve"> </v>
      </c>
      <c r="C30" s="100"/>
      <c r="D30" s="101"/>
      <c r="E30" s="88"/>
      <c r="F30" s="89"/>
      <c r="G30" s="89"/>
      <c r="H30" s="90"/>
      <c r="I30" s="92"/>
      <c r="J30" s="92"/>
      <c r="K30" s="92"/>
      <c r="L30" s="92"/>
      <c r="M30" s="93"/>
      <c r="N30" s="88"/>
      <c r="O30" s="89"/>
      <c r="P30" s="89"/>
      <c r="Q30" s="90"/>
      <c r="R30" s="92"/>
      <c r="S30" s="92"/>
      <c r="T30" s="88"/>
      <c r="U30" s="89"/>
      <c r="V30" s="89"/>
      <c r="W30" s="90"/>
      <c r="X30" s="92"/>
      <c r="Y30" s="92"/>
      <c r="Z30" s="92"/>
      <c r="AA30" s="93"/>
      <c r="AB30" s="88"/>
      <c r="AC30" s="89"/>
      <c r="AD30" s="89"/>
      <c r="AE30" s="90"/>
      <c r="AF30" s="92"/>
      <c r="AG30" s="92"/>
      <c r="AH30" s="88"/>
      <c r="AI30" s="89"/>
      <c r="AJ30" s="103"/>
      <c r="AK30" s="90"/>
      <c r="AL30" s="92"/>
      <c r="AM30" s="92"/>
      <c r="AN30" s="88"/>
      <c r="AO30" s="89"/>
      <c r="AP30" s="103"/>
      <c r="AQ30" s="90"/>
      <c r="AR30" s="92"/>
      <c r="AS30" s="92"/>
      <c r="AT30" s="88"/>
      <c r="AU30" s="89"/>
      <c r="AV30" s="103"/>
      <c r="AW30" s="90"/>
      <c r="AX30" s="92"/>
      <c r="AY30" s="92"/>
      <c r="AZ30" s="88"/>
      <c r="BA30" s="89"/>
      <c r="BB30" s="103"/>
    </row>
    <row r="31" spans="1:54" ht="12" x14ac:dyDescent="0.35">
      <c r="A31" s="80">
        <v>26</v>
      </c>
      <c r="B31" s="80" t="str">
        <f t="shared" si="45"/>
        <v xml:space="preserve"> </v>
      </c>
      <c r="C31" s="100"/>
      <c r="D31" s="101"/>
      <c r="E31" s="88"/>
      <c r="F31" s="89"/>
      <c r="G31" s="89"/>
      <c r="H31" s="90"/>
      <c r="I31" s="92"/>
      <c r="J31" s="92"/>
      <c r="K31" s="92"/>
      <c r="L31" s="92"/>
      <c r="M31" s="93"/>
      <c r="N31" s="88"/>
      <c r="O31" s="89"/>
      <c r="P31" s="89"/>
      <c r="Q31" s="90"/>
      <c r="R31" s="92"/>
      <c r="S31" s="92"/>
      <c r="T31" s="88"/>
      <c r="U31" s="89"/>
      <c r="V31" s="89"/>
      <c r="W31" s="90"/>
      <c r="X31" s="92"/>
      <c r="Y31" s="92"/>
      <c r="Z31" s="92"/>
      <c r="AA31" s="93"/>
      <c r="AB31" s="88"/>
      <c r="AC31" s="89"/>
      <c r="AD31" s="89"/>
      <c r="AE31" s="90"/>
      <c r="AF31" s="92"/>
      <c r="AG31" s="92"/>
      <c r="AH31" s="88"/>
      <c r="AI31" s="89"/>
      <c r="AJ31" s="103"/>
      <c r="AK31" s="90"/>
      <c r="AL31" s="92"/>
      <c r="AM31" s="92"/>
      <c r="AN31" s="88"/>
      <c r="AO31" s="89"/>
      <c r="AP31" s="103"/>
      <c r="AQ31" s="90"/>
      <c r="AR31" s="92"/>
      <c r="AS31" s="92"/>
      <c r="AT31" s="88"/>
      <c r="AU31" s="89"/>
      <c r="AV31" s="103"/>
      <c r="AW31" s="90"/>
      <c r="AX31" s="92"/>
      <c r="AY31" s="92"/>
      <c r="AZ31" s="88"/>
      <c r="BA31" s="89"/>
      <c r="BB31" s="103"/>
    </row>
    <row r="32" spans="1:54" ht="12" x14ac:dyDescent="0.35">
      <c r="A32" s="80">
        <v>27</v>
      </c>
      <c r="B32" s="80" t="str">
        <f t="shared" si="45"/>
        <v xml:space="preserve"> </v>
      </c>
      <c r="C32" s="100"/>
      <c r="D32" s="101"/>
      <c r="E32" s="88"/>
      <c r="F32" s="89"/>
      <c r="G32" s="89"/>
      <c r="H32" s="90"/>
      <c r="I32" s="92"/>
      <c r="J32" s="92"/>
      <c r="K32" s="92"/>
      <c r="L32" s="92"/>
      <c r="M32" s="93"/>
      <c r="N32" s="88"/>
      <c r="O32" s="89"/>
      <c r="P32" s="89"/>
      <c r="Q32" s="90"/>
      <c r="R32" s="92"/>
      <c r="S32" s="92"/>
      <c r="T32" s="88"/>
      <c r="U32" s="89"/>
      <c r="V32" s="89"/>
      <c r="W32" s="90"/>
      <c r="X32" s="92"/>
      <c r="Y32" s="92"/>
      <c r="Z32" s="92"/>
      <c r="AA32" s="93"/>
      <c r="AB32" s="88"/>
      <c r="AC32" s="89"/>
      <c r="AD32" s="89"/>
      <c r="AE32" s="90"/>
      <c r="AF32" s="92"/>
      <c r="AG32" s="92"/>
      <c r="AH32" s="88"/>
      <c r="AI32" s="89"/>
      <c r="AJ32" s="103"/>
      <c r="AK32" s="90"/>
      <c r="AL32" s="92"/>
      <c r="AM32" s="92"/>
      <c r="AN32" s="88"/>
      <c r="AO32" s="89"/>
      <c r="AP32" s="103"/>
      <c r="AQ32" s="90"/>
      <c r="AR32" s="92"/>
      <c r="AS32" s="92"/>
      <c r="AT32" s="88"/>
      <c r="AU32" s="89"/>
      <c r="AV32" s="103"/>
      <c r="AW32" s="90"/>
      <c r="AX32" s="92"/>
      <c r="AY32" s="92"/>
      <c r="AZ32" s="88"/>
      <c r="BA32" s="89"/>
      <c r="BB32" s="103"/>
    </row>
    <row r="33" spans="1:54" ht="12" x14ac:dyDescent="0.35">
      <c r="A33" s="80">
        <v>28</v>
      </c>
      <c r="B33" s="80" t="str">
        <f t="shared" si="45"/>
        <v xml:space="preserve"> </v>
      </c>
      <c r="C33" s="100"/>
      <c r="D33" s="101"/>
      <c r="E33" s="88"/>
      <c r="F33" s="89"/>
      <c r="G33" s="89"/>
      <c r="H33" s="90"/>
      <c r="I33" s="92"/>
      <c r="J33" s="92"/>
      <c r="K33" s="92"/>
      <c r="L33" s="92"/>
      <c r="M33" s="93"/>
      <c r="N33" s="88"/>
      <c r="O33" s="89"/>
      <c r="P33" s="89"/>
      <c r="Q33" s="90"/>
      <c r="R33" s="92"/>
      <c r="S33" s="92"/>
      <c r="T33" s="88"/>
      <c r="U33" s="89"/>
      <c r="V33" s="89"/>
      <c r="W33" s="90"/>
      <c r="X33" s="92"/>
      <c r="Y33" s="92"/>
      <c r="Z33" s="92"/>
      <c r="AA33" s="93"/>
      <c r="AB33" s="88"/>
      <c r="AC33" s="89"/>
      <c r="AD33" s="89"/>
      <c r="AE33" s="90"/>
      <c r="AF33" s="92"/>
      <c r="AG33" s="92"/>
      <c r="AH33" s="88"/>
      <c r="AI33" s="89"/>
      <c r="AJ33" s="103"/>
      <c r="AK33" s="90"/>
      <c r="AL33" s="92"/>
      <c r="AM33" s="92"/>
      <c r="AN33" s="88"/>
      <c r="AO33" s="89"/>
      <c r="AP33" s="103"/>
      <c r="AQ33" s="90"/>
      <c r="AR33" s="92"/>
      <c r="AS33" s="92"/>
      <c r="AT33" s="88"/>
      <c r="AU33" s="89"/>
      <c r="AV33" s="103"/>
      <c r="AW33" s="90"/>
      <c r="AX33" s="92"/>
      <c r="AY33" s="92"/>
      <c r="AZ33" s="88"/>
      <c r="BA33" s="89"/>
      <c r="BB33" s="103"/>
    </row>
    <row r="34" spans="1:54" ht="12" x14ac:dyDescent="0.35">
      <c r="A34" s="80">
        <v>29</v>
      </c>
      <c r="B34" s="80" t="str">
        <f t="shared" si="45"/>
        <v xml:space="preserve"> </v>
      </c>
      <c r="C34" s="100"/>
      <c r="D34" s="101"/>
      <c r="E34" s="88"/>
      <c r="F34" s="89"/>
      <c r="G34" s="89"/>
      <c r="H34" s="90"/>
      <c r="I34" s="92"/>
      <c r="J34" s="92"/>
      <c r="K34" s="92"/>
      <c r="L34" s="92"/>
      <c r="M34" s="93"/>
      <c r="N34" s="88"/>
      <c r="O34" s="89"/>
      <c r="P34" s="89"/>
      <c r="Q34" s="90"/>
      <c r="R34" s="92"/>
      <c r="S34" s="92"/>
      <c r="T34" s="88"/>
      <c r="U34" s="89"/>
      <c r="V34" s="89"/>
      <c r="W34" s="90"/>
      <c r="X34" s="92"/>
      <c r="Y34" s="92"/>
      <c r="Z34" s="92"/>
      <c r="AA34" s="93"/>
      <c r="AB34" s="88"/>
      <c r="AC34" s="89"/>
      <c r="AD34" s="89"/>
      <c r="AE34" s="90"/>
      <c r="AF34" s="92"/>
      <c r="AG34" s="92"/>
      <c r="AH34" s="88"/>
      <c r="AI34" s="89"/>
      <c r="AJ34" s="103"/>
      <c r="AK34" s="90"/>
      <c r="AL34" s="92"/>
      <c r="AM34" s="92"/>
      <c r="AN34" s="88"/>
      <c r="AO34" s="89"/>
      <c r="AP34" s="103"/>
      <c r="AQ34" s="90"/>
      <c r="AR34" s="92"/>
      <c r="AS34" s="92"/>
      <c r="AT34" s="88"/>
      <c r="AU34" s="89"/>
      <c r="AV34" s="103"/>
      <c r="AW34" s="90"/>
      <c r="AX34" s="92"/>
      <c r="AY34" s="92"/>
      <c r="AZ34" s="88"/>
      <c r="BA34" s="89"/>
      <c r="BB34" s="103"/>
    </row>
    <row r="35" spans="1:54" ht="12" x14ac:dyDescent="0.35">
      <c r="A35" s="80">
        <v>30</v>
      </c>
      <c r="B35" s="80" t="str">
        <f t="shared" si="45"/>
        <v xml:space="preserve"> </v>
      </c>
      <c r="C35" s="100"/>
      <c r="D35" s="101"/>
      <c r="E35" s="88"/>
      <c r="F35" s="89"/>
      <c r="G35" s="89"/>
      <c r="H35" s="90"/>
      <c r="I35" s="92"/>
      <c r="J35" s="92"/>
      <c r="K35" s="92"/>
      <c r="L35" s="92"/>
      <c r="M35" s="93"/>
      <c r="N35" s="88"/>
      <c r="O35" s="89"/>
      <c r="P35" s="89"/>
      <c r="Q35" s="90"/>
      <c r="R35" s="92"/>
      <c r="S35" s="92"/>
      <c r="T35" s="88"/>
      <c r="U35" s="89"/>
      <c r="V35" s="89"/>
      <c r="W35" s="90"/>
      <c r="X35" s="92"/>
      <c r="Y35" s="92"/>
      <c r="Z35" s="92"/>
      <c r="AA35" s="93"/>
      <c r="AB35" s="88"/>
      <c r="AC35" s="89"/>
      <c r="AD35" s="89"/>
      <c r="AE35" s="90"/>
      <c r="AF35" s="92"/>
      <c r="AG35" s="92"/>
      <c r="AH35" s="88"/>
      <c r="AI35" s="89"/>
      <c r="AJ35" s="103"/>
      <c r="AK35" s="90"/>
      <c r="AL35" s="92"/>
      <c r="AM35" s="92"/>
      <c r="AN35" s="88"/>
      <c r="AO35" s="89"/>
      <c r="AP35" s="103"/>
      <c r="AQ35" s="90"/>
      <c r="AR35" s="92"/>
      <c r="AS35" s="92"/>
      <c r="AT35" s="88"/>
      <c r="AU35" s="89"/>
      <c r="AV35" s="103"/>
      <c r="AW35" s="90"/>
      <c r="AX35" s="92"/>
      <c r="AY35" s="92"/>
      <c r="AZ35" s="88"/>
      <c r="BA35" s="89"/>
      <c r="BB35" s="103"/>
    </row>
    <row r="36" spans="1:54" ht="12" x14ac:dyDescent="0.35">
      <c r="A36" s="80">
        <v>31</v>
      </c>
      <c r="B36" s="80" t="str">
        <f t="shared" si="45"/>
        <v xml:space="preserve"> </v>
      </c>
      <c r="C36" s="100"/>
      <c r="D36" s="101"/>
      <c r="E36" s="88"/>
      <c r="F36" s="89"/>
      <c r="G36" s="89"/>
      <c r="H36" s="90"/>
      <c r="I36" s="92"/>
      <c r="J36" s="92"/>
      <c r="K36" s="92"/>
      <c r="L36" s="92"/>
      <c r="M36" s="93"/>
      <c r="N36" s="88"/>
      <c r="O36" s="89"/>
      <c r="P36" s="89"/>
      <c r="Q36" s="90"/>
      <c r="R36" s="92"/>
      <c r="S36" s="92"/>
      <c r="T36" s="88"/>
      <c r="U36" s="89"/>
      <c r="V36" s="89"/>
      <c r="W36" s="90"/>
      <c r="X36" s="92"/>
      <c r="Y36" s="92"/>
      <c r="Z36" s="92"/>
      <c r="AA36" s="93"/>
      <c r="AB36" s="88"/>
      <c r="AC36" s="89"/>
      <c r="AD36" s="89"/>
      <c r="AE36" s="90"/>
      <c r="AF36" s="92"/>
      <c r="AG36" s="92"/>
      <c r="AH36" s="88"/>
      <c r="AI36" s="89"/>
      <c r="AJ36" s="103"/>
      <c r="AK36" s="90"/>
      <c r="AL36" s="92"/>
      <c r="AM36" s="92"/>
      <c r="AN36" s="88"/>
      <c r="AO36" s="89"/>
      <c r="AP36" s="103"/>
      <c r="AQ36" s="90"/>
      <c r="AR36" s="92"/>
      <c r="AS36" s="92"/>
      <c r="AT36" s="88"/>
      <c r="AU36" s="89"/>
      <c r="AV36" s="103"/>
      <c r="AW36" s="90"/>
      <c r="AX36" s="92"/>
      <c r="AY36" s="92"/>
      <c r="AZ36" s="88"/>
      <c r="BA36" s="89"/>
      <c r="BB36" s="103"/>
    </row>
    <row r="37" spans="1:54" ht="12" x14ac:dyDescent="0.35">
      <c r="A37" s="80">
        <v>32</v>
      </c>
      <c r="B37" s="80" t="str">
        <f t="shared" si="45"/>
        <v xml:space="preserve"> </v>
      </c>
      <c r="C37" s="100"/>
      <c r="D37" s="101"/>
      <c r="E37" s="88"/>
      <c r="F37" s="89"/>
      <c r="G37" s="89"/>
      <c r="H37" s="90"/>
      <c r="I37" s="92"/>
      <c r="J37" s="92"/>
      <c r="K37" s="92"/>
      <c r="L37" s="92"/>
      <c r="M37" s="93"/>
      <c r="N37" s="88"/>
      <c r="O37" s="89"/>
      <c r="P37" s="89"/>
      <c r="Q37" s="90"/>
      <c r="R37" s="92"/>
      <c r="S37" s="92"/>
      <c r="T37" s="88"/>
      <c r="U37" s="89"/>
      <c r="V37" s="89"/>
      <c r="W37" s="90"/>
      <c r="X37" s="92"/>
      <c r="Y37" s="92"/>
      <c r="Z37" s="92"/>
      <c r="AA37" s="93"/>
      <c r="AB37" s="88"/>
      <c r="AC37" s="89"/>
      <c r="AD37" s="89"/>
      <c r="AE37" s="90"/>
      <c r="AF37" s="92"/>
      <c r="AG37" s="92"/>
      <c r="AH37" s="88"/>
      <c r="AI37" s="89"/>
      <c r="AJ37" s="103"/>
      <c r="AK37" s="90"/>
      <c r="AL37" s="92"/>
      <c r="AM37" s="92"/>
      <c r="AN37" s="88"/>
      <c r="AO37" s="89"/>
      <c r="AP37" s="103"/>
      <c r="AQ37" s="90"/>
      <c r="AR37" s="92"/>
      <c r="AS37" s="92"/>
      <c r="AT37" s="88"/>
      <c r="AU37" s="89"/>
      <c r="AV37" s="103"/>
      <c r="AW37" s="90"/>
      <c r="AX37" s="92"/>
      <c r="AY37" s="92"/>
      <c r="AZ37" s="88"/>
      <c r="BA37" s="89"/>
      <c r="BB37" s="103"/>
    </row>
    <row r="38" spans="1:54" ht="12" x14ac:dyDescent="0.35">
      <c r="A38" s="80">
        <v>33</v>
      </c>
      <c r="B38" s="80" t="str">
        <f t="shared" si="45"/>
        <v xml:space="preserve"> </v>
      </c>
      <c r="C38" s="100"/>
      <c r="D38" s="101"/>
      <c r="E38" s="88"/>
      <c r="F38" s="89"/>
      <c r="G38" s="89"/>
      <c r="H38" s="90"/>
      <c r="I38" s="92"/>
      <c r="J38" s="92"/>
      <c r="K38" s="92"/>
      <c r="L38" s="92"/>
      <c r="M38" s="93"/>
      <c r="N38" s="88"/>
      <c r="O38" s="89"/>
      <c r="P38" s="89"/>
      <c r="Q38" s="90"/>
      <c r="R38" s="92"/>
      <c r="S38" s="92"/>
      <c r="T38" s="88"/>
      <c r="U38" s="89"/>
      <c r="V38" s="89"/>
      <c r="W38" s="90"/>
      <c r="X38" s="92"/>
      <c r="Y38" s="92"/>
      <c r="Z38" s="92"/>
      <c r="AA38" s="93"/>
      <c r="AB38" s="88"/>
      <c r="AC38" s="89"/>
      <c r="AD38" s="89"/>
      <c r="AE38" s="90"/>
      <c r="AF38" s="92"/>
      <c r="AG38" s="92"/>
      <c r="AH38" s="88"/>
      <c r="AI38" s="89"/>
      <c r="AJ38" s="103"/>
      <c r="AK38" s="90"/>
      <c r="AL38" s="92"/>
      <c r="AM38" s="92"/>
      <c r="AN38" s="88"/>
      <c r="AO38" s="89"/>
      <c r="AP38" s="103"/>
      <c r="AQ38" s="90"/>
      <c r="AR38" s="92"/>
      <c r="AS38" s="92"/>
      <c r="AT38" s="88"/>
      <c r="AU38" s="89"/>
      <c r="AV38" s="103"/>
      <c r="AW38" s="90"/>
      <c r="AX38" s="92"/>
      <c r="AY38" s="92"/>
      <c r="AZ38" s="88"/>
      <c r="BA38" s="89"/>
      <c r="BB38" s="103"/>
    </row>
    <row r="39" spans="1:54" ht="12" x14ac:dyDescent="0.35">
      <c r="A39" s="80">
        <v>34</v>
      </c>
      <c r="B39" s="80" t="str">
        <f t="shared" si="45"/>
        <v xml:space="preserve"> </v>
      </c>
      <c r="C39" s="100"/>
      <c r="D39" s="101"/>
      <c r="E39" s="88"/>
      <c r="F39" s="89"/>
      <c r="G39" s="89"/>
      <c r="H39" s="90"/>
      <c r="I39" s="92"/>
      <c r="J39" s="92"/>
      <c r="K39" s="92"/>
      <c r="L39" s="92"/>
      <c r="M39" s="93"/>
      <c r="N39" s="88"/>
      <c r="O39" s="89"/>
      <c r="P39" s="89"/>
      <c r="Q39" s="90"/>
      <c r="R39" s="92"/>
      <c r="S39" s="92"/>
      <c r="T39" s="88"/>
      <c r="U39" s="89"/>
      <c r="V39" s="89"/>
      <c r="W39" s="90"/>
      <c r="X39" s="92"/>
      <c r="Y39" s="92"/>
      <c r="Z39" s="92"/>
      <c r="AA39" s="93"/>
      <c r="AB39" s="88"/>
      <c r="AC39" s="89"/>
      <c r="AD39" s="89"/>
      <c r="AE39" s="90"/>
      <c r="AF39" s="92"/>
      <c r="AG39" s="92"/>
      <c r="AH39" s="88"/>
      <c r="AI39" s="89"/>
      <c r="AJ39" s="103"/>
      <c r="AK39" s="90"/>
      <c r="AL39" s="92"/>
      <c r="AM39" s="92"/>
      <c r="AN39" s="88"/>
      <c r="AO39" s="89"/>
      <c r="AP39" s="103"/>
      <c r="AQ39" s="90"/>
      <c r="AR39" s="92"/>
      <c r="AS39" s="92"/>
      <c r="AT39" s="88"/>
      <c r="AU39" s="89"/>
      <c r="AV39" s="103"/>
      <c r="AW39" s="90"/>
      <c r="AX39" s="92"/>
      <c r="AY39" s="92"/>
      <c r="AZ39" s="88"/>
      <c r="BA39" s="89"/>
      <c r="BB39" s="103"/>
    </row>
    <row r="40" spans="1:54" ht="12" x14ac:dyDescent="0.35">
      <c r="A40" s="80">
        <v>35</v>
      </c>
      <c r="B40" s="80" t="str">
        <f t="shared" si="45"/>
        <v xml:space="preserve"> </v>
      </c>
      <c r="C40" s="100"/>
      <c r="D40" s="101"/>
      <c r="E40" s="88"/>
      <c r="F40" s="89"/>
      <c r="G40" s="89"/>
      <c r="H40" s="90"/>
      <c r="I40" s="92"/>
      <c r="J40" s="92"/>
      <c r="K40" s="92"/>
      <c r="L40" s="92"/>
      <c r="M40" s="93"/>
      <c r="N40" s="88"/>
      <c r="O40" s="89"/>
      <c r="P40" s="89"/>
      <c r="Q40" s="90"/>
      <c r="R40" s="92"/>
      <c r="S40" s="92"/>
      <c r="T40" s="88"/>
      <c r="U40" s="89"/>
      <c r="V40" s="89"/>
      <c r="W40" s="90"/>
      <c r="X40" s="92"/>
      <c r="Y40" s="92"/>
      <c r="Z40" s="92"/>
      <c r="AA40" s="93"/>
      <c r="AB40" s="88"/>
      <c r="AC40" s="89"/>
      <c r="AD40" s="89"/>
      <c r="AE40" s="90"/>
      <c r="AF40" s="92"/>
      <c r="AG40" s="92"/>
      <c r="AH40" s="88"/>
      <c r="AI40" s="89"/>
      <c r="AJ40" s="103"/>
      <c r="AK40" s="90"/>
      <c r="AL40" s="92"/>
      <c r="AM40" s="92"/>
      <c r="AN40" s="88"/>
      <c r="AO40" s="89"/>
      <c r="AP40" s="103"/>
      <c r="AQ40" s="90"/>
      <c r="AR40" s="92"/>
      <c r="AS40" s="92"/>
      <c r="AT40" s="88"/>
      <c r="AU40" s="89"/>
      <c r="AV40" s="103"/>
      <c r="AW40" s="90"/>
      <c r="AX40" s="92"/>
      <c r="AY40" s="92"/>
      <c r="AZ40" s="88"/>
      <c r="BA40" s="89"/>
      <c r="BB40" s="103"/>
    </row>
    <row r="41" spans="1:54" ht="12" x14ac:dyDescent="0.35">
      <c r="A41" s="80">
        <v>36</v>
      </c>
      <c r="B41" s="80" t="str">
        <f t="shared" si="45"/>
        <v xml:space="preserve"> </v>
      </c>
      <c r="C41" s="100"/>
      <c r="D41" s="101"/>
      <c r="E41" s="88"/>
      <c r="F41" s="89"/>
      <c r="G41" s="89"/>
      <c r="H41" s="90"/>
      <c r="I41" s="92"/>
      <c r="J41" s="92"/>
      <c r="K41" s="92"/>
      <c r="L41" s="92"/>
      <c r="M41" s="93"/>
      <c r="N41" s="88"/>
      <c r="O41" s="89"/>
      <c r="P41" s="89"/>
      <c r="Q41" s="90"/>
      <c r="R41" s="92"/>
      <c r="S41" s="92"/>
      <c r="T41" s="88"/>
      <c r="U41" s="89"/>
      <c r="V41" s="89"/>
      <c r="W41" s="90"/>
      <c r="X41" s="92"/>
      <c r="Y41" s="92"/>
      <c r="Z41" s="92"/>
      <c r="AA41" s="93"/>
      <c r="AB41" s="88"/>
      <c r="AC41" s="89"/>
      <c r="AD41" s="89"/>
      <c r="AE41" s="90"/>
      <c r="AF41" s="92"/>
      <c r="AG41" s="92"/>
      <c r="AH41" s="88"/>
      <c r="AI41" s="89"/>
      <c r="AJ41" s="103"/>
      <c r="AK41" s="90"/>
      <c r="AL41" s="92"/>
      <c r="AM41" s="92"/>
      <c r="AN41" s="88"/>
      <c r="AO41" s="89"/>
      <c r="AP41" s="103"/>
      <c r="AQ41" s="90"/>
      <c r="AR41" s="92"/>
      <c r="AS41" s="92"/>
      <c r="AT41" s="88"/>
      <c r="AU41" s="89"/>
      <c r="AV41" s="103"/>
      <c r="AW41" s="90"/>
      <c r="AX41" s="92"/>
      <c r="AY41" s="92"/>
      <c r="AZ41" s="88"/>
      <c r="BA41" s="89"/>
      <c r="BB41" s="103"/>
    </row>
    <row r="42" spans="1:54" ht="12.5" thickBot="1" x14ac:dyDescent="0.4">
      <c r="A42" s="80">
        <v>37</v>
      </c>
      <c r="B42" s="80" t="str">
        <f t="shared" si="45"/>
        <v xml:space="preserve"> </v>
      </c>
      <c r="C42" s="104"/>
      <c r="D42" s="105"/>
      <c r="E42" s="106"/>
      <c r="F42" s="107"/>
      <c r="G42" s="107"/>
      <c r="H42" s="108"/>
      <c r="I42" s="109"/>
      <c r="J42" s="109"/>
      <c r="K42" s="109"/>
      <c r="L42" s="109"/>
      <c r="M42" s="110"/>
      <c r="N42" s="106"/>
      <c r="O42" s="107"/>
      <c r="P42" s="107"/>
      <c r="Q42" s="108"/>
      <c r="R42" s="109"/>
      <c r="S42" s="109"/>
      <c r="T42" s="106"/>
      <c r="U42" s="107"/>
      <c r="V42" s="107"/>
      <c r="W42" s="108"/>
      <c r="X42" s="109"/>
      <c r="Y42" s="109"/>
      <c r="Z42" s="109"/>
      <c r="AA42" s="110"/>
      <c r="AB42" s="106"/>
      <c r="AC42" s="107"/>
      <c r="AD42" s="107"/>
      <c r="AE42" s="108"/>
      <c r="AF42" s="109"/>
      <c r="AG42" s="109"/>
      <c r="AH42" s="106"/>
      <c r="AI42" s="107"/>
      <c r="AJ42" s="111"/>
      <c r="AK42" s="108"/>
      <c r="AL42" s="109"/>
      <c r="AM42" s="109"/>
      <c r="AN42" s="106"/>
      <c r="AO42" s="107"/>
      <c r="AP42" s="111"/>
      <c r="AQ42" s="108"/>
      <c r="AR42" s="109"/>
      <c r="AS42" s="109"/>
      <c r="AT42" s="106"/>
      <c r="AU42" s="107"/>
      <c r="AV42" s="111"/>
      <c r="AW42" s="108"/>
      <c r="AX42" s="109"/>
      <c r="AY42" s="109"/>
      <c r="AZ42" s="106"/>
      <c r="BA42" s="107"/>
      <c r="BB42" s="111"/>
    </row>
  </sheetData>
  <dataValidations count="3">
    <dataValidation type="date" operator="greaterThan" allowBlank="1" showErrorMessage="1" errorTitle="Incorrect Expiry Date" error="Expiry date must be greater than the issue date" sqref="M6">
      <formula1>J6</formula1>
    </dataValidation>
    <dataValidation type="date" operator="greaterThan" allowBlank="1" showErrorMessage="1" errorTitle="Incorrect Expiry Date" error="Expiry date must be greater than the issue date" sqref="G6 P6 K6:L6">
      <formula1>F6</formula1>
    </dataValidation>
    <dataValidation type="date" operator="greaterThan" allowBlank="1" showInputMessage="1" showErrorMessage="1" errorTitle="Invalid Date" error="Please enter a valid date greater than 1 Jan 1990" sqref="F6 O6">
      <formula1>32874</formula1>
    </dataValidation>
  </dataValidations>
  <pageMargins left="0.7" right="0.7" top="0.75" bottom="0.75" header="0.3" footer="0.3"/>
  <customProperties>
    <customPr name="LastActive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Drivers</vt:lpstr>
      <vt:lpstr>Horses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Nhlabano</dc:creator>
  <cp:lastModifiedBy>Windows User</cp:lastModifiedBy>
  <dcterms:created xsi:type="dcterms:W3CDTF">2018-01-26T15:47:13Z</dcterms:created>
  <dcterms:modified xsi:type="dcterms:W3CDTF">2018-02-18T14:24:42Z</dcterms:modified>
</cp:coreProperties>
</file>