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A:\All-About-Data-Analysis\Excel\Excel-Repo\"/>
    </mc:Choice>
  </mc:AlternateContent>
  <xr:revisionPtr revIDLastSave="0" documentId="13_ncr:1_{1824E530-77F7-438B-9FA4-64B2A2AB8A6C}" xr6:coauthVersionLast="47" xr6:coauthVersionMax="47" xr10:uidLastSave="{00000000-0000-0000-0000-000000000000}"/>
  <bookViews>
    <workbookView xWindow="28680" yWindow="-120" windowWidth="20730" windowHeight="11040" xr2:uid="{84B66AE5-0F17-4B37-B166-EC7815F4F079}"/>
  </bookViews>
  <sheets>
    <sheet name="Expense Tracker" sheetId="1" r:id="rId1"/>
    <sheet name="Summ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2" l="1" a="1"/>
  <c r="G7" i="2" s="1"/>
  <c r="O7" i="2" s="1"/>
  <c r="D7" i="2"/>
  <c r="Q7" i="2" l="1"/>
  <c r="S7" i="2"/>
  <c r="U7" i="2"/>
  <c r="V7" i="2"/>
  <c r="W7" i="2"/>
  <c r="X7" i="2"/>
  <c r="P7" i="2"/>
  <c r="R7" i="2"/>
  <c r="T7" i="2"/>
  <c r="Y7" i="2"/>
  <c r="N7" i="2"/>
  <c r="H7" i="2" a="1"/>
  <c r="H7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<sst xmlns="http://schemas.openxmlformats.org/spreadsheetml/2006/main" count="47" uniqueCount="38">
  <si>
    <t>Expense Tracker</t>
  </si>
  <si>
    <t xml:space="preserve">Date </t>
  </si>
  <si>
    <t>Amount</t>
  </si>
  <si>
    <t>Payment Mode</t>
  </si>
  <si>
    <t>Item</t>
  </si>
  <si>
    <t>Grocerries</t>
  </si>
  <si>
    <t>Mobile</t>
  </si>
  <si>
    <t>Mobile recharge</t>
  </si>
  <si>
    <t>Shaving</t>
  </si>
  <si>
    <t>Cash</t>
  </si>
  <si>
    <t>Food</t>
  </si>
  <si>
    <t>Licence</t>
  </si>
  <si>
    <t>Card</t>
  </si>
  <si>
    <t xml:space="preserve">Expense Summary </t>
  </si>
  <si>
    <t>Jan</t>
  </si>
  <si>
    <t>Feb</t>
  </si>
  <si>
    <t>Mar</t>
  </si>
  <si>
    <t>April</t>
  </si>
  <si>
    <t>May</t>
  </si>
  <si>
    <t>Jun</t>
  </si>
  <si>
    <t>Jul</t>
  </si>
  <si>
    <t>Aug</t>
  </si>
  <si>
    <t>Sept</t>
  </si>
  <si>
    <t>Oct</t>
  </si>
  <si>
    <t>Nov</t>
  </si>
  <si>
    <t>Dec</t>
  </si>
  <si>
    <t xml:space="preserve">Total Expense </t>
  </si>
  <si>
    <t>Unique Month</t>
  </si>
  <si>
    <t>YT subscription</t>
  </si>
  <si>
    <t>Hotstar Sub</t>
  </si>
  <si>
    <t xml:space="preserve">Kitchen </t>
  </si>
  <si>
    <t>Hall Sofa</t>
  </si>
  <si>
    <t>Tech products</t>
  </si>
  <si>
    <t>Laptop</t>
  </si>
  <si>
    <t>Mobile Purchase</t>
  </si>
  <si>
    <t>Month</t>
  </si>
  <si>
    <t xml:space="preserve">Summary </t>
  </si>
  <si>
    <t xml:space="preserve">Pie Chart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</si>
</sst>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"/>
    <numFmt numFmtId="165" formatCode="[$-14009]dd\ mmmm\ yyyy;@"/>
  </numFmts>
  <fonts count="4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/>
    <xf numFmtId="0" fontId="0" fillId="2" borderId="0" xfId="0" applyFill="1"/>
    <xf numFmtId="15" fontId="0" fillId="2" borderId="0" xfId="0" applyNumberFormat="1" applyFill="1"/>
    <xf numFmtId="164" fontId="0" fillId="2" borderId="0" xfId="0" applyNumberFormat="1" applyFill="1"/>
    <xf numFmtId="165" fontId="0" fillId="2" borderId="0" xfId="0" applyNumberFormat="1" applyFill="1"/>
    <xf numFmtId="164" fontId="0" fillId="0" borderId="0" xfId="0" applyNumberFormat="1"/>
    <xf numFmtId="0" fontId="1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6">
    <dxf>
      <fill>
        <patternFill patternType="solid">
          <fgColor indexed="64"/>
          <bgColor theme="5"/>
        </patternFill>
      </fill>
    </dxf>
    <dxf>
      <fill>
        <patternFill patternType="solid">
          <fgColor indexed="64"/>
          <bgColor theme="5"/>
        </patternFill>
      </fill>
    </dxf>
    <dxf>
      <fill>
        <patternFill patternType="solid">
          <fgColor indexed="64"/>
          <bgColor theme="5"/>
        </patternFill>
      </fill>
    </dxf>
    <dxf>
      <fill>
        <patternFill patternType="solid">
          <fgColor indexed="64"/>
          <bgColor theme="5"/>
        </patternFill>
      </fill>
    </dxf>
    <dxf>
      <fill>
        <patternFill patternType="solid">
          <fgColor indexed="64"/>
          <bgColor theme="5"/>
        </patternFill>
      </fill>
    </dxf>
    <dxf>
      <fill>
        <patternFill patternType="solid">
          <fgColor indexed="64"/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600"/>
              <a:t>Monthly Expense</a:t>
            </a:r>
          </a:p>
        </c:rich>
      </c:tx>
      <c:layout>
        <c:manualLayout>
          <c:xMode val="edge"/>
          <c:yMode val="edge"/>
          <c:x val="0.2124868276338904"/>
          <c:y val="7.41684354256198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Summary!$N$6:$Y$6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April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Summary!$N$7:$Y$7</c:f>
              <c:numCache>
                <c:formatCode>General</c:formatCode>
                <c:ptCount val="12"/>
                <c:pt idx="0">
                  <c:v>1150</c:v>
                </c:pt>
                <c:pt idx="1">
                  <c:v>1700</c:v>
                </c:pt>
                <c:pt idx="2">
                  <c:v>300</c:v>
                </c:pt>
                <c:pt idx="3">
                  <c:v>16200</c:v>
                </c:pt>
                <c:pt idx="4">
                  <c:v>12000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34000</c:v>
                </c:pt>
                <c:pt idx="10">
                  <c:v>0</c:v>
                </c:pt>
                <c:pt idx="11">
                  <c:v>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4E-4446-A766-6B355F6E81F4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258536</xdr:colOff>
      <xdr:row>13</xdr:row>
      <xdr:rowOff>122464</xdr:rowOff>
    </xdr:from>
    <xdr:to>
      <xdr:col>3</xdr:col>
      <xdr:colOff>1308191</xdr:colOff>
      <xdr:row>36</xdr:row>
      <xdr:rowOff>25309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A5A3CD-61B1-53B9-A0B8-B8E0AC8BEF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D17FC-F365-4A0F-A707-C735233119B0}" name="Table2" displayName="Table2" ref="B3:E16" totalsRowShown="0" headerRowDxfId="5" dataDxfId="4">
  <autoFilter ref="B3:E16" xr:uid="{3B3D17FC-F365-4A0F-A707-C735233119B0}"/>
  <tableColumns count="4">
    <tableColumn id="1" xr3:uid="{F51CFDFA-378F-499A-92AA-ECECCDF7FE38}" name="Date " dataDxfId="3"/>
    <tableColumn id="2" xr3:uid="{BB5EBB8B-9606-47F1-ADDD-874F9F99E55C}" name="Item" dataDxfId="2"/>
    <tableColumn id="3" xr3:uid="{8A12972F-B5AD-453A-AEFA-E42F6B7DC682}" name="Amount" dataDxfId="1"/>
    <tableColumn id="4" xr3:uid="{3A807D86-A8DE-4741-83A9-6158EE49DA9D}" name="Payment Mo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B52A9-CFD4-4E00-A55B-1F08CC623B04}">
  <dimension ref="B1:I16"/>
  <sheetViews>
    <sheetView tabSelected="1" workbookViewId="0">
      <selection activeCell="H15" sqref="H15"/>
    </sheetView>
  </sheetViews>
  <sheetFormatPr defaultRowHeight="14.4" x14ac:dyDescent="0.3"/>
  <cols>
    <col min="1" max="1" width="8.88671875" customWidth="1"/>
    <col min="2" max="2" width="12.5546875" customWidth="1"/>
    <col min="3" max="4" width="10.5546875" customWidth="1"/>
    <col min="5" max="5" width="14.109375" bestFit="1" customWidth="1"/>
  </cols>
  <sheetData>
    <row r="1" spans="2:9" ht="31.2" x14ac:dyDescent="0.6">
      <c r="B1" s="1"/>
      <c r="I1" s="3" t="s">
        <v>0</v>
      </c>
    </row>
    <row r="2" spans="2:9" x14ac:dyDescent="0.3">
      <c r="B2" s="2"/>
    </row>
    <row r="3" spans="2:9" x14ac:dyDescent="0.3">
      <c r="B3" s="7" t="s">
        <v>1</v>
      </c>
      <c r="C3" s="4" t="s">
        <v>4</v>
      </c>
      <c r="D3" s="6" t="s">
        <v>2</v>
      </c>
      <c r="E3" s="4" t="s">
        <v>3</v>
      </c>
    </row>
    <row r="4" spans="2:9" x14ac:dyDescent="0.3">
      <c r="B4" s="5">
        <v>44576</v>
      </c>
      <c r="C4" s="4" t="s">
        <v>5</v>
      </c>
      <c r="D4" s="4">
        <v>200</v>
      </c>
      <c r="E4" s="4" t="s">
        <v>6</v>
      </c>
    </row>
    <row r="5" spans="2:9" x14ac:dyDescent="0.3">
      <c r="B5" s="5">
        <v>44573</v>
      </c>
      <c r="C5" s="4" t="s">
        <v>7</v>
      </c>
      <c r="D5" s="4">
        <v>600</v>
      </c>
      <c r="E5" s="4" t="s">
        <v>6</v>
      </c>
    </row>
    <row r="6" spans="2:9" x14ac:dyDescent="0.3">
      <c r="B6" s="5">
        <v>44576</v>
      </c>
      <c r="C6" s="4" t="s">
        <v>8</v>
      </c>
      <c r="D6" s="4">
        <v>50</v>
      </c>
      <c r="E6" s="4" t="s">
        <v>9</v>
      </c>
    </row>
    <row r="7" spans="2:9" x14ac:dyDescent="0.3">
      <c r="B7" s="5">
        <v>44584</v>
      </c>
      <c r="C7" s="4" t="s">
        <v>10</v>
      </c>
      <c r="D7" s="4">
        <v>300</v>
      </c>
      <c r="E7" s="4" t="s">
        <v>9</v>
      </c>
    </row>
    <row r="8" spans="2:9" x14ac:dyDescent="0.3">
      <c r="B8" s="5">
        <v>44603</v>
      </c>
      <c r="C8" s="4" t="s">
        <v>11</v>
      </c>
      <c r="D8" s="4">
        <v>1200</v>
      </c>
      <c r="E8" s="4" t="s">
        <v>12</v>
      </c>
    </row>
    <row r="9" spans="2:9" x14ac:dyDescent="0.3">
      <c r="B9" s="5">
        <v>44604</v>
      </c>
      <c r="C9" s="4" t="s">
        <v>28</v>
      </c>
      <c r="D9" s="4">
        <v>500</v>
      </c>
      <c r="E9" s="4" t="s">
        <v>6</v>
      </c>
    </row>
    <row r="10" spans="2:9" x14ac:dyDescent="0.3">
      <c r="B10" s="5">
        <v>44632</v>
      </c>
      <c r="C10" s="4" t="s">
        <v>29</v>
      </c>
      <c r="D10" s="4">
        <v>300</v>
      </c>
      <c r="E10" s="4" t="s">
        <v>6</v>
      </c>
    </row>
    <row r="11" spans="2:9" x14ac:dyDescent="0.3">
      <c r="B11" s="5">
        <v>44674</v>
      </c>
      <c r="C11" s="4" t="s">
        <v>30</v>
      </c>
      <c r="D11" s="4">
        <v>1200</v>
      </c>
      <c r="E11" s="4" t="s">
        <v>9</v>
      </c>
    </row>
    <row r="12" spans="2:9" x14ac:dyDescent="0.3">
      <c r="B12" s="5">
        <v>44704</v>
      </c>
      <c r="C12" s="4" t="s">
        <v>31</v>
      </c>
      <c r="D12" s="4">
        <v>12000</v>
      </c>
      <c r="E12" s="4" t="s">
        <v>12</v>
      </c>
    </row>
    <row r="13" spans="2:9" x14ac:dyDescent="0.3">
      <c r="B13" s="5">
        <v>44836</v>
      </c>
      <c r="C13" s="4" t="s">
        <v>32</v>
      </c>
      <c r="D13" s="4">
        <v>34000</v>
      </c>
      <c r="E13" s="4" t="s">
        <v>12</v>
      </c>
    </row>
    <row r="14" spans="2:9" x14ac:dyDescent="0.3">
      <c r="B14" s="5">
        <v>44897</v>
      </c>
      <c r="C14" s="4" t="s">
        <v>33</v>
      </c>
      <c r="D14" s="4">
        <v>50000</v>
      </c>
      <c r="E14" s="4" t="s">
        <v>6</v>
      </c>
    </row>
    <row r="15" spans="2:9" x14ac:dyDescent="0.3">
      <c r="B15" s="5">
        <v>44663</v>
      </c>
      <c r="C15" s="4" t="s">
        <v>34</v>
      </c>
      <c r="D15" s="4">
        <v>15000</v>
      </c>
      <c r="E15" s="4" t="s">
        <v>9</v>
      </c>
    </row>
    <row r="16" spans="2:9" x14ac:dyDescent="0.3">
      <c r="B16" s="4"/>
      <c r="C16" s="4"/>
      <c r="D16" s="4"/>
      <c r="E16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9CBDB-3EB2-4B73-B6C6-6BA12A2481B0}">
  <dimension ref="B1:Y18"/>
  <sheetViews>
    <sheetView topLeftCell="D1" zoomScale="115" zoomScaleNormal="115" workbookViewId="0">
      <selection activeCell="N7" sqref="N7"/>
    </sheetView>
  </sheetViews>
  <sheetFormatPr defaultRowHeight="14.4" x14ac:dyDescent="0.3"/>
  <cols>
    <col min="2" max="2" width="17.33203125" bestFit="1" customWidth="1"/>
    <col min="3" max="3" width="20.5546875" bestFit="1" customWidth="1"/>
    <col min="4" max="4" width="22.77734375" customWidth="1"/>
    <col min="5" max="5" width="3.77734375" bestFit="1" customWidth="1"/>
    <col min="6" max="6" width="4.109375" bestFit="1" customWidth="1"/>
    <col min="7" max="7" width="6.6640625" bestFit="1" customWidth="1"/>
    <col min="8" max="9" width="13.44140625" bestFit="1" customWidth="1"/>
    <col min="10" max="10" width="19.109375" bestFit="1" customWidth="1"/>
    <col min="11" max="11" width="7.6640625" bestFit="1" customWidth="1"/>
    <col min="12" max="12" width="4.33203125" bestFit="1" customWidth="1"/>
    <col min="13" max="13" width="4.88671875" bestFit="1" customWidth="1"/>
    <col min="14" max="14" width="20.109375" bestFit="1" customWidth="1"/>
    <col min="15" max="15" width="5.44140625" bestFit="1" customWidth="1"/>
    <col min="16" max="16" width="4.5546875" bestFit="1" customWidth="1"/>
    <col min="17" max="18" width="6.5546875" bestFit="1" customWidth="1"/>
    <col min="19" max="19" width="3.88671875" bestFit="1" customWidth="1"/>
    <col min="20" max="20" width="3.33203125" bestFit="1" customWidth="1"/>
    <col min="21" max="21" width="4.33203125" bestFit="1" customWidth="1"/>
    <col min="22" max="22" width="4.88671875" bestFit="1" customWidth="1"/>
    <col min="23" max="23" width="6.5546875" bestFit="1" customWidth="1"/>
    <col min="24" max="24" width="4.44140625" bestFit="1" customWidth="1"/>
    <col min="25" max="25" width="6.5546875" bestFit="1" customWidth="1"/>
  </cols>
  <sheetData>
    <row r="1" spans="2:25" ht="31.2" x14ac:dyDescent="0.3">
      <c r="N1" s="9" t="s">
        <v>36</v>
      </c>
      <c r="O1" s="2"/>
    </row>
    <row r="3" spans="2:25" x14ac:dyDescent="0.3">
      <c r="B3" t="s">
        <v>13</v>
      </c>
    </row>
    <row r="6" spans="2:25" x14ac:dyDescent="0.3">
      <c r="G6" t="s">
        <v>35</v>
      </c>
      <c r="H6" t="s">
        <v>27</v>
      </c>
      <c r="N6" t="s">
        <v>14</v>
      </c>
      <c r="O6" t="s">
        <v>15</v>
      </c>
      <c r="P6" t="s">
        <v>16</v>
      </c>
      <c r="Q6" t="s">
        <v>17</v>
      </c>
      <c r="R6" t="s">
        <v>18</v>
      </c>
      <c r="S6" t="s">
        <v>19</v>
      </c>
      <c r="T6" t="s">
        <v>20</v>
      </c>
      <c r="U6" t="s">
        <v>21</v>
      </c>
      <c r="V6" t="s">
        <v>22</v>
      </c>
      <c r="W6" t="s">
        <v>23</v>
      </c>
      <c r="X6" t="s">
        <v>24</v>
      </c>
      <c r="Y6" t="s">
        <v>25</v>
      </c>
    </row>
    <row r="7" spans="2:25" x14ac:dyDescent="0.3">
      <c r="C7" t="s">
        <v>26</v>
      </c>
      <c r="D7" s="8">
        <f>SUM(Table2[Amount])</f>
        <v>115350</v>
      </c>
      <c r="G7" cm="1">
        <f t="array" ref="G7:G18">MONTH('Expense Tracker'!B4:B15)</f>
        <v>1</v>
      </c>
      <c r="H7" cm="1">
        <f t="array" ref="H7:H13">_xlfn.UNIQUE(_xlfn.ANCHORARRAY(G7))</f>
        <v>1</v>
      </c>
      <c r="N7">
        <f>SUMIF(_xlfn.ANCHORARRAY($G$7),"=1",'Expense Tracker'!D4:D15)</f>
        <v>1150</v>
      </c>
      <c r="O7">
        <f>SUMIF(_xlfn.ANCHORARRAY($G$7),"=2",'Expense Tracker'!D4:D15)</f>
        <v>1700</v>
      </c>
      <c r="P7">
        <f>SUMIF(_xlfn.ANCHORARRAY($G$7),"=3",'Expense Tracker'!D4:D15)</f>
        <v>300</v>
      </c>
      <c r="Q7">
        <f>SUMIF(_xlfn.ANCHORARRAY($G$7),"=4",'Expense Tracker'!D4:D15)</f>
        <v>16200</v>
      </c>
      <c r="R7">
        <f>SUMIF(_xlfn.ANCHORARRAY($G$7),"=5",'Expense Tracker'!D4:D15)</f>
        <v>12000</v>
      </c>
      <c r="S7">
        <f>SUMIF(_xlfn.ANCHORARRAY($G$7),"=6",'Expense Tracker'!D4:D15)</f>
        <v>0</v>
      </c>
      <c r="T7">
        <f>SUMIF(_xlfn.ANCHORARRAY($G$7),"=7",'Expense Tracker'!D4:D15)</f>
        <v>0</v>
      </c>
      <c r="U7">
        <f>SUMIF(_xlfn.ANCHORARRAY($G$7),"=8",'Expense Tracker'!D4:D15)</f>
        <v>0</v>
      </c>
      <c r="V7">
        <f>SUMIF(_xlfn.ANCHORARRAY($G$7),"=9",'Expense Tracker'!D4:D15)</f>
        <v>0</v>
      </c>
      <c r="W7">
        <f>SUMIF(_xlfn.ANCHORARRAY($G$7),"=10",'Expense Tracker'!D4:D15)</f>
        <v>34000</v>
      </c>
      <c r="X7">
        <f>SUMIF(_xlfn.ANCHORARRAY($G$7),"=11",'Expense Tracker'!D4:D15)</f>
        <v>0</v>
      </c>
      <c r="Y7">
        <f>SUMIF(_xlfn.ANCHORARRAY($G$7),"=12",'Expense Tracker'!D4:D15)</f>
        <v>50000</v>
      </c>
    </row>
    <row r="8" spans="2:25" x14ac:dyDescent="0.3">
      <c r="G8">
        <v>1</v>
      </c>
      <c r="H8">
        <v>2</v>
      </c>
    </row>
    <row r="9" spans="2:25" x14ac:dyDescent="0.3">
      <c r="G9">
        <v>1</v>
      </c>
      <c r="H9">
        <v>3</v>
      </c>
    </row>
    <row r="10" spans="2:25" x14ac:dyDescent="0.3">
      <c r="G10">
        <v>1</v>
      </c>
      <c r="H10">
        <v>4</v>
      </c>
    </row>
    <row r="11" spans="2:25" x14ac:dyDescent="0.3">
      <c r="D11" s="8"/>
      <c r="G11">
        <v>2</v>
      </c>
      <c r="H11">
        <v>5</v>
      </c>
    </row>
    <row r="12" spans="2:25" ht="25.8" x14ac:dyDescent="0.3">
      <c r="B12" s="10" t="s">
        <v>37</v>
      </c>
      <c r="D12" s="8"/>
      <c r="G12">
        <v>2</v>
      </c>
      <c r="H12">
        <v>10</v>
      </c>
    </row>
    <row r="13" spans="2:25" x14ac:dyDescent="0.3">
      <c r="D13" s="8"/>
      <c r="G13">
        <v>3</v>
      </c>
      <c r="H13">
        <v>12</v>
      </c>
    </row>
    <row r="14" spans="2:25" x14ac:dyDescent="0.3">
      <c r="G14">
        <v>4</v>
      </c>
    </row>
    <row r="15" spans="2:25" x14ac:dyDescent="0.3">
      <c r="G15">
        <v>5</v>
      </c>
    </row>
    <row r="16" spans="2:25" x14ac:dyDescent="0.3">
      <c r="G16">
        <v>10</v>
      </c>
    </row>
    <row r="17" spans="7:7" x14ac:dyDescent="0.3">
      <c r="G17">
        <v>12</v>
      </c>
    </row>
    <row r="18" spans="7:7" x14ac:dyDescent="0.3">
      <c r="G18">
        <v>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 Tracker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2023-01-19T15:02:00Z</dcterms:created>
  <dcterms:modified xsi:type="dcterms:W3CDTF">2023-01-20T05:26:38Z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2023-01-19T15:02:02Z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3479500b-3183-43a9-816d-36d0e2f5f3fb</vt:lpwstr>
  </property>
  <property fmtid="{D5CDD505-2E9C-101B-9397-08002B2CF9AE}" pid="7" name="MSIP_Label_defa4170-0d19-0005-0004-bc88714345d2_ActionId">
    <vt:lpwstr>075c68a6-706c-433c-a381-b794929a5435</vt:lpwstr>
  </property>
  <property fmtid="{D5CDD505-2E9C-101B-9397-08002B2CF9AE}" pid="8" name="MSIP_Label_defa4170-0d19-0005-0004-bc88714345d2_ContentBits">
    <vt:lpwstr>0</vt:lpwstr>
  </property>
</Properties>
</file>